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Z:\respaldo 2014\CUENTAS\CUENTAS 2017\2017 CUENTAS NORMA\PUBLICACION TURNOS 2017\"/>
    </mc:Choice>
  </mc:AlternateContent>
  <bookViews>
    <workbookView xWindow="0" yWindow="0" windowWidth="24000" windowHeight="8835"/>
  </bookViews>
  <sheets>
    <sheet name="GASTOS GENER CSF" sheetId="2" r:id="rId1"/>
    <sheet name="GASTOS GENER SSF" sheetId="4" r:id="rId2"/>
    <sheet name="GASTOS PERSONAL" sheetId="5" r:id="rId3"/>
    <sheet name="INVERSION" sheetId="6" r:id="rId4"/>
    <sheet name="RESERVA PSTAL" sheetId="3" r:id="rId5"/>
  </sheets>
  <definedNames>
    <definedName name="_xlnm._FilterDatabase" localSheetId="0" hidden="1">'GASTOS GENER CSF'!$A$10:$DF$30</definedName>
    <definedName name="_xlnm._FilterDatabase" localSheetId="1" hidden="1">'GASTOS GENER SSF'!$A$10:$DF$14</definedName>
    <definedName name="_xlnm._FilterDatabase" localSheetId="2" hidden="1">'GASTOS PERSONAL'!$A$10:$DF$15</definedName>
    <definedName name="_xlnm._FilterDatabase" localSheetId="3" hidden="1">INVERSION!$A$10:$DF$12</definedName>
    <definedName name="_xlnm._FilterDatabase" localSheetId="4" hidden="1">'RESERVA PSTAL'!$A$10:$DF$16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" l="1"/>
  <c r="A13" i="5"/>
  <c r="A14" i="5"/>
  <c r="A15" i="5"/>
  <c r="A16" i="5"/>
  <c r="A17" i="5" s="1"/>
  <c r="A18" i="5" s="1"/>
  <c r="A19" i="5" s="1"/>
  <c r="A12" i="4"/>
  <c r="A13" i="4" s="1"/>
  <c r="A14" i="4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J24" i="2"/>
  <c r="J20" i="2"/>
  <c r="J18" i="2"/>
  <c r="M12" i="6" l="1"/>
  <c r="H9" i="6"/>
  <c r="A12" i="5" l="1"/>
  <c r="M12" i="5"/>
  <c r="H9" i="5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7" i="3" s="1"/>
  <c r="A29" i="3" s="1"/>
  <c r="A30" i="3" s="1"/>
  <c r="A31" i="3" s="1"/>
  <c r="A32" i="3" s="1"/>
  <c r="M12" i="4"/>
  <c r="H9" i="4"/>
  <c r="M12" i="3" l="1"/>
  <c r="H9" i="3"/>
  <c r="M12" i="2"/>
  <c r="H9" i="2" l="1"/>
</calcChain>
</file>

<file path=xl/sharedStrings.xml><?xml version="1.0" encoding="utf-8"?>
<sst xmlns="http://schemas.openxmlformats.org/spreadsheetml/2006/main" count="263" uniqueCount="136">
  <si>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</si>
  <si>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</si>
  <si>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</si>
  <si>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</si>
  <si>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</si>
  <si>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</si>
  <si>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</si>
  <si>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</si>
  <si>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</si>
  <si>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</si>
  <si>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</si>
  <si>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</si>
  <si>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</si>
  <si>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</si>
  <si>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</si>
  <si>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</si>
  <si>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</si>
  <si>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</si>
  <si>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</si>
  <si>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</si>
  <si>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</si>
  <si>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</si>
  <si>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SERVICIOS POSTALES NAL.</t>
  </si>
  <si>
    <t>CTA COBRO # 1</t>
  </si>
  <si>
    <t>GSTOS GRALES SSF</t>
  </si>
  <si>
    <t>MICROSOFT</t>
  </si>
  <si>
    <t>67800416-67812016</t>
  </si>
  <si>
    <t>71920616-71449016</t>
  </si>
  <si>
    <t>71582616-71922416</t>
  </si>
  <si>
    <t>CTA COBRO # 2</t>
  </si>
  <si>
    <t>GASTOS GENERALES VIGENCIA 2017</t>
  </si>
  <si>
    <t>RESERVA PRESUPUESTAL VIGENCIA 2017</t>
  </si>
  <si>
    <t xml:space="preserve">EDUARDO PEÑA </t>
  </si>
  <si>
    <t>06-1-10158-16</t>
  </si>
  <si>
    <t>INVERSIONES MARTINEZ Y CIA SAS</t>
  </si>
  <si>
    <t>ORDEN DE COMPRA 10233</t>
  </si>
  <si>
    <t>INVERS SARA DE C(/BIA</t>
  </si>
  <si>
    <t>06-7-10176-16</t>
  </si>
  <si>
    <t>06-7-10174-16</t>
  </si>
  <si>
    <t xml:space="preserve">HHS SUMINISTROS Y SERVIC  HELIODORO SANCHEZ </t>
  </si>
  <si>
    <t>AB CONTROL INGENIERIA</t>
  </si>
  <si>
    <t xml:space="preserve">CASUR </t>
  </si>
  <si>
    <t>SECURITY TECH CONTROL</t>
  </si>
  <si>
    <t>ORDEN DE COMPRA 10932</t>
  </si>
  <si>
    <t>GOLD TOUR SAS</t>
  </si>
  <si>
    <t>06-7-10177-16</t>
  </si>
  <si>
    <t>SYSTEMNET INGENIERIA</t>
  </si>
  <si>
    <t>BUSSINEMIND COLOMBIA</t>
  </si>
  <si>
    <t>06-5-10208-16</t>
  </si>
  <si>
    <t>25817-25917</t>
  </si>
  <si>
    <t>06-8-10179-16</t>
  </si>
  <si>
    <t>SUBATOURS</t>
  </si>
  <si>
    <t>COLOMBIA TELECOMUNIC. S.A.</t>
  </si>
  <si>
    <t>06-7-10116-14 adc # 7</t>
  </si>
  <si>
    <t>06-7-10192-16</t>
  </si>
  <si>
    <t>06-7-10188-16</t>
  </si>
  <si>
    <t xml:space="preserve">VARIAS </t>
  </si>
  <si>
    <t>06-7-10183-16</t>
  </si>
  <si>
    <t>06-6-10216-16</t>
  </si>
  <si>
    <t>ANULADA</t>
  </si>
  <si>
    <t>06-8-10211-16</t>
  </si>
  <si>
    <t>06-2-10084-16</t>
  </si>
  <si>
    <t>INVERSION</t>
  </si>
  <si>
    <t>01-7-10001-17</t>
  </si>
  <si>
    <t xml:space="preserve">ALIRIO FERNANDO BUSTOS VALENCIA </t>
  </si>
  <si>
    <t>01-7-10002-17</t>
  </si>
  <si>
    <t xml:space="preserve">MIGUEL ARNULFO  GUTIERREZ </t>
  </si>
  <si>
    <t>01-7-10003-17</t>
  </si>
  <si>
    <t>JENNY JOHANA OCAMPO CASTAÑEDA</t>
  </si>
  <si>
    <t>ACEPTACION OFERTA 002 2017</t>
  </si>
  <si>
    <t>NO APLICA</t>
  </si>
  <si>
    <t>GASTOS GENERALES SSF VIGENCIA 2017</t>
  </si>
  <si>
    <t>GASTOS DE PERSONAL VIGENCIA 2017</t>
  </si>
  <si>
    <t>INVERSION VIGENCIA 2017</t>
  </si>
  <si>
    <t>06-6-10176-15</t>
  </si>
  <si>
    <t>CONSORCIO DOBLE AA</t>
  </si>
  <si>
    <t>ACEPTACION OFERTA 001 2017</t>
  </si>
  <si>
    <t>ORDEN DE COMPRA 12037</t>
  </si>
  <si>
    <t>06-7-10001-17</t>
  </si>
  <si>
    <t>ANEXO No. 1 2017</t>
  </si>
  <si>
    <t>32990-32984</t>
  </si>
  <si>
    <t>IMC 1879</t>
  </si>
  <si>
    <t>AC719705 NC 60824 - 61016</t>
  </si>
  <si>
    <t>1406-1463</t>
  </si>
  <si>
    <t>9117010237 - 9117010430</t>
  </si>
  <si>
    <t>131675-131674</t>
  </si>
  <si>
    <t>0578</t>
  </si>
  <si>
    <t>VARIAS</t>
  </si>
  <si>
    <t>ASIGNACION TURNOS - TRAMITE CUENTAS DE PROVEEDORES - PAGOS ABRIL 2017</t>
  </si>
  <si>
    <t xml:space="preserve">CONSORCIO ACG </t>
  </si>
  <si>
    <r>
      <rPr>
        <sz val="11"/>
        <color rgb="FFFF0000"/>
        <rFont val="Calibri"/>
        <family val="2"/>
        <scheme val="minor"/>
      </rPr>
      <t>75217-</t>
    </r>
    <r>
      <rPr>
        <sz val="11"/>
        <rFont val="Calibri"/>
        <family val="2"/>
        <scheme val="minor"/>
      </rPr>
      <t>80717</t>
    </r>
  </si>
  <si>
    <t xml:space="preserve">UT MTO DIRAF </t>
  </si>
  <si>
    <t>06-7-10157-16</t>
  </si>
  <si>
    <t>PENSEMOS S.A.</t>
  </si>
  <si>
    <t>0653</t>
  </si>
  <si>
    <t xml:space="preserve">UT ALLIANZ - MAPFRE </t>
  </si>
  <si>
    <t>01-7-10004-17</t>
  </si>
  <si>
    <t xml:space="preserve">MARIA ELIANA GUZMAN </t>
  </si>
  <si>
    <t>01-7-10005-17</t>
  </si>
  <si>
    <t xml:space="preserve">CAMILO ANDRES QUINTERO VITOLA </t>
  </si>
  <si>
    <t>ACEPT. OFERTA 003 2017</t>
  </si>
  <si>
    <t>ASSOCIATION OF TEXTILE</t>
  </si>
  <si>
    <t>CTA COBRO # 3</t>
  </si>
  <si>
    <t>06-3-10114-16 ADC # 1</t>
  </si>
  <si>
    <t xml:space="preserve">CONSORCIO INTERSANTANDER </t>
  </si>
  <si>
    <t>005</t>
  </si>
  <si>
    <t>06-6-10097-16 ADC # 1</t>
  </si>
  <si>
    <t>COCNSO. ESTACION SUR FASE II</t>
  </si>
  <si>
    <t>06-3-10204-16</t>
  </si>
  <si>
    <t>CONSORCIO ZAPAYAN 215</t>
  </si>
  <si>
    <t>06-6-10201-16</t>
  </si>
  <si>
    <r>
      <t>CONSORC. BIO VERDE</t>
    </r>
    <r>
      <rPr>
        <b/>
        <sz val="11"/>
        <rFont val="Calibri"/>
        <family val="2"/>
      </rPr>
      <t xml:space="preserve"> </t>
    </r>
  </si>
  <si>
    <t>06-2-10187-16</t>
  </si>
  <si>
    <t>CONSORCIO INDUCON SALGARI 2016</t>
  </si>
  <si>
    <t>06-2-10151-16</t>
  </si>
  <si>
    <t>INSUMOS DE MODA INSUMODA</t>
  </si>
  <si>
    <t>06-6-10167-15</t>
  </si>
  <si>
    <t>900204854-4 CTA OMICRON</t>
  </si>
  <si>
    <t>CONSORCIO ROMERO GONZALEZ (guayabal de siquima)</t>
  </si>
  <si>
    <t>06-3-10174-15</t>
  </si>
  <si>
    <t>CONSORCIO GEAGOR-CIVING</t>
  </si>
  <si>
    <t>06-2-10166-16</t>
  </si>
  <si>
    <t xml:space="preserve">GESCOM LTDA </t>
  </si>
  <si>
    <t>06-7-10209-16</t>
  </si>
  <si>
    <t>SYSTEM &amp; SOLUTIONS</t>
  </si>
  <si>
    <t>06-2-10071-16</t>
  </si>
  <si>
    <t>06-3-10172-15</t>
  </si>
  <si>
    <t xml:space="preserve">CONSORCIO SAN ANDRES </t>
  </si>
  <si>
    <t>11</t>
  </si>
  <si>
    <t>06-3-10114-16</t>
  </si>
  <si>
    <t>004</t>
  </si>
  <si>
    <t>06-6-10097-16</t>
  </si>
  <si>
    <t>006</t>
  </si>
  <si>
    <t>06-7-10096-16</t>
  </si>
  <si>
    <t>06-2-10082-16</t>
  </si>
  <si>
    <t>INVERSIONES SARA DE C/BIA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</si>
</sst>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6">
    <xf numFmtId="0" fontId="0" fillId="0" borderId="0" xfId="0"/>
    <xf numFmtId="15" fontId="3" fillId="0" borderId="1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Border="1"/>
    <xf numFmtId="0" fontId="0" fillId="0" borderId="1" xfId="0" applyFill="1" applyBorder="1"/>
    <xf numFmtId="0" fontId="3" fillId="0" borderId="1" xfId="0" applyFont="1" applyFill="1" applyBorder="1"/>
    <xf numFmtId="43" fontId="3" fillId="0" borderId="1" xfId="1" applyFont="1" applyFill="1" applyBorder="1" applyAlignment="1">
      <alignment horizontal="right"/>
    </xf>
    <xf numFmtId="43" fontId="3" fillId="0" borderId="1" xfId="1" applyFont="1" applyFill="1" applyBorder="1"/>
    <xf numFmtId="43" fontId="0" fillId="0" borderId="1" xfId="1" applyFont="1" applyFill="1" applyBorder="1" applyAlignment="1">
      <alignment horizontal="right"/>
    </xf>
    <xf numFmtId="0" fontId="0" fillId="3" borderId="1" xfId="0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1" xfId="0" applyFill="1" applyBorder="1" applyAlignment="1">
      <alignment horizontal="right"/>
    </xf>
    <xf numFmtId="0" fontId="0" fillId="0" borderId="1" xfId="0" quotePrefix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/>
    </xf>
    <xf numFmtId="15" fontId="0" fillId="0" borderId="1" xfId="0" applyNumberFormat="1" applyFill="1" applyBorder="1"/>
    <xf numFmtId="14" fontId="0" fillId="0" borderId="1" xfId="0" applyNumberFormat="1" applyFill="1" applyBorder="1"/>
    <xf numFmtId="43" fontId="14" fillId="3" borderId="0" xfId="1" applyNumberFormat="1" applyFont="1" applyFill="1" applyAlignment="1">
      <alignment horizontal="center"/>
    </xf>
    <xf numFmtId="14" fontId="0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2" fillId="0" borderId="1" xfId="0" quotePrefix="1" applyFont="1" applyFill="1" applyBorder="1" applyAlignment="1">
      <alignment horizontal="center"/>
    </xf>
    <xf numFmtId="0" fontId="0" fillId="5" borderId="1" xfId="0" applyFont="1" applyFill="1" applyBorder="1"/>
    <xf numFmtId="0" fontId="3" fillId="5" borderId="1" xfId="0" applyFont="1" applyFill="1" applyBorder="1"/>
    <xf numFmtId="0" fontId="0" fillId="5" borderId="1" xfId="0" applyFont="1" applyFill="1" applyBorder="1" applyAlignment="1">
      <alignment horizontal="right"/>
    </xf>
    <xf numFmtId="43" fontId="0" fillId="5" borderId="1" xfId="1" applyFont="1" applyFill="1" applyBorder="1" applyAlignment="1">
      <alignment horizontal="right"/>
    </xf>
    <xf numFmtId="0" fontId="0" fillId="5" borderId="1" xfId="0" applyFill="1" applyBorder="1"/>
    <xf numFmtId="0" fontId="0" fillId="0" borderId="2" xfId="0" applyFont="1" applyFill="1" applyBorder="1"/>
    <xf numFmtId="43" fontId="0" fillId="0" borderId="1" xfId="6" applyFont="1" applyFill="1" applyBorder="1" applyAlignment="1">
      <alignment horizontal="right"/>
    </xf>
    <xf numFmtId="43" fontId="3" fillId="5" borderId="1" xfId="1" applyFont="1" applyFill="1" applyBorder="1" applyAlignment="1">
      <alignment horizontal="right"/>
    </xf>
    <xf numFmtId="43" fontId="14" fillId="5" borderId="0" xfId="1" applyNumberFormat="1" applyFont="1" applyFill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right"/>
    </xf>
    <xf numFmtId="43" fontId="3" fillId="8" borderId="1" xfId="1" applyFont="1" applyFill="1" applyBorder="1" applyAlignment="1">
      <alignment horizontal="right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43" fontId="3" fillId="8" borderId="1" xfId="1" applyFont="1" applyFill="1" applyBorder="1"/>
    <xf numFmtId="0" fontId="3" fillId="8" borderId="1" xfId="0" quotePrefix="1" applyFont="1" applyFill="1" applyBorder="1" applyAlignment="1">
      <alignment horizontal="center"/>
    </xf>
    <xf numFmtId="43" fontId="0" fillId="0" borderId="1" xfId="1" applyFont="1" applyFill="1" applyBorder="1"/>
    <xf numFmtId="0" fontId="0" fillId="0" borderId="1" xfId="0" quotePrefix="1" applyFont="1" applyFill="1" applyBorder="1" applyAlignment="1">
      <alignment horizontal="center"/>
    </xf>
    <xf numFmtId="14" fontId="3" fillId="0" borderId="1" xfId="0" applyNumberFormat="1" applyFont="1" applyFill="1" applyBorder="1"/>
    <xf numFmtId="0" fontId="16" fillId="0" borderId="1" xfId="0" quotePrefix="1" applyFont="1" applyFill="1" applyBorder="1" applyAlignment="1">
      <alignment horizontal="center"/>
    </xf>
    <xf numFmtId="0" fontId="17" fillId="0" borderId="1" xfId="0" applyFont="1" applyFill="1" applyBorder="1" applyAlignment="1">
      <alignment horizontal="right"/>
    </xf>
    <xf numFmtId="14" fontId="3" fillId="8" borderId="1" xfId="0" applyNumberFormat="1" applyFont="1" applyFill="1" applyBorder="1" applyAlignment="1">
      <alignment horizontal="right"/>
    </xf>
    <xf numFmtId="14" fontId="3" fillId="8" borderId="1" xfId="0" applyNumberFormat="1" applyFont="1" applyFill="1" applyBorder="1"/>
    <xf numFmtId="0" fontId="18" fillId="8" borderId="0" xfId="0" applyFont="1" applyFill="1"/>
    <xf numFmtId="165" fontId="3" fillId="7" borderId="1" xfId="7" applyFont="1" applyFill="1" applyBorder="1"/>
    <xf numFmtId="14" fontId="0" fillId="0" borderId="3" xfId="0" applyNumberFormat="1" applyFill="1" applyBorder="1" applyAlignment="1">
      <alignment horizontal="right"/>
    </xf>
    <xf numFmtId="0" fontId="0" fillId="8" borderId="1" xfId="0" applyFont="1" applyFill="1" applyBorder="1" applyAlignment="1">
      <alignment wrapText="1"/>
    </xf>
    <xf numFmtId="43" fontId="0" fillId="8" borderId="1" xfId="1" applyFont="1" applyFill="1" applyBorder="1"/>
    <xf numFmtId="0" fontId="0" fillId="8" borderId="1" xfId="0" quotePrefix="1" applyFill="1" applyBorder="1" applyAlignment="1">
      <alignment horizontal="center"/>
    </xf>
    <xf numFmtId="14" fontId="0" fillId="8" borderId="1" xfId="0" applyNumberFormat="1" applyFill="1" applyBorder="1" applyAlignment="1">
      <alignment horizontal="right"/>
    </xf>
    <xf numFmtId="15" fontId="3" fillId="8" borderId="1" xfId="0" applyNumberFormat="1" applyFont="1" applyFill="1" applyBorder="1"/>
    <xf numFmtId="0" fontId="3" fillId="0" borderId="2" xfId="0" applyFont="1" applyFill="1" applyBorder="1"/>
    <xf numFmtId="15" fontId="3" fillId="0" borderId="1" xfId="0" applyNumberFormat="1" applyFont="1" applyFill="1" applyBorder="1" applyAlignment="1">
      <alignment horizontal="right"/>
    </xf>
    <xf numFmtId="0" fontId="16" fillId="0" borderId="1" xfId="0" quotePrefix="1" applyFont="1" applyFill="1" applyBorder="1" applyAlignment="1">
      <alignment horizontal="center" wrapText="1"/>
    </xf>
    <xf numFmtId="166" fontId="3" fillId="0" borderId="1" xfId="4" applyFont="1" applyFill="1" applyBorder="1"/>
    <xf numFmtId="14" fontId="0" fillId="0" borderId="1" xfId="0" applyNumberForma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44" fontId="3" fillId="0" borderId="1" xfId="5" applyFont="1" applyFill="1" applyBorder="1"/>
    <xf numFmtId="41" fontId="0" fillId="0" borderId="1" xfId="8" applyFont="1" applyFill="1" applyBorder="1" applyAlignment="1">
      <alignment horizontal="right"/>
    </xf>
    <xf numFmtId="0" fontId="0" fillId="0" borderId="3" xfId="0" applyFill="1" applyBorder="1" applyAlignment="1"/>
    <xf numFmtId="41" fontId="3" fillId="0" borderId="1" xfId="8" applyFont="1" applyFill="1" applyBorder="1" applyAlignment="1">
      <alignment horizontal="right"/>
    </xf>
    <xf numFmtId="0" fontId="0" fillId="9" borderId="1" xfId="0" applyFill="1" applyBorder="1"/>
    <xf numFmtId="0" fontId="0" fillId="8" borderId="1" xfId="0" applyFont="1" applyFill="1" applyBorder="1" applyAlignment="1">
      <alignment vertical="center" wrapText="1"/>
    </xf>
    <xf numFmtId="0" fontId="20" fillId="0" borderId="1" xfId="0" applyFont="1" applyFill="1" applyBorder="1"/>
    <xf numFmtId="43" fontId="16" fillId="0" borderId="1" xfId="1" applyFont="1" applyFill="1" applyBorder="1"/>
    <xf numFmtId="43" fontId="2" fillId="0" borderId="1" xfId="1" applyFont="1" applyFill="1" applyBorder="1"/>
    <xf numFmtId="0" fontId="21" fillId="8" borderId="1" xfId="0" applyFont="1" applyFill="1" applyBorder="1" applyAlignment="1">
      <alignment horizontal="right"/>
    </xf>
    <xf numFmtId="43" fontId="16" fillId="8" borderId="1" xfId="1" applyFont="1" applyFill="1" applyBorder="1" applyAlignment="1">
      <alignment horizontal="right"/>
    </xf>
    <xf numFmtId="43" fontId="0" fillId="8" borderId="1" xfId="1" applyFont="1" applyFill="1" applyBorder="1" applyAlignment="1">
      <alignment horizontal="right"/>
    </xf>
    <xf numFmtId="0" fontId="10" fillId="9" borderId="1" xfId="0" applyFont="1" applyFill="1" applyBorder="1"/>
    <xf numFmtId="43" fontId="16" fillId="0" borderId="1" xfId="1" applyFont="1" applyFill="1" applyBorder="1" applyAlignment="1">
      <alignment horizontal="right"/>
    </xf>
    <xf numFmtId="0" fontId="15" fillId="8" borderId="1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16" fillId="8" borderId="1" xfId="0" quotePrefix="1" applyFont="1" applyFill="1" applyBorder="1" applyAlignment="1">
      <alignment horizontal="center"/>
    </xf>
    <xf numFmtId="43" fontId="3" fillId="8" borderId="1" xfId="0" applyNumberFormat="1" applyFont="1" applyFill="1" applyBorder="1"/>
    <xf numFmtId="2" fontId="0" fillId="8" borderId="1" xfId="0" applyNumberFormat="1" applyFill="1" applyBorder="1"/>
    <xf numFmtId="0" fontId="3" fillId="0" borderId="3" xfId="0" applyFont="1" applyFill="1" applyBorder="1" applyAlignment="1">
      <alignment horizontal="right"/>
    </xf>
    <xf numFmtId="0" fontId="5" fillId="0" borderId="0" xfId="0" applyFont="1" applyAlignment="1" applyProtection="1">
      <alignment horizontal="center"/>
      <protection hidden="1"/>
    </xf>
    <xf numFmtId="0" fontId="0" fillId="5" borderId="2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5" fillId="5" borderId="2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</cellXfs>
  <cellStyles count="9">
    <cellStyle name="Hipervínculo" xfId="2" builtinId="8"/>
    <cellStyle name="Hipervínculo 2" xfId="3"/>
    <cellStyle name="Millares" xfId="1" builtinId="3"/>
    <cellStyle name="Millares [0]" xfId="8" builtinId="6"/>
    <cellStyle name="Millares 2" xfId="7"/>
    <cellStyle name="Millares 2 2" xfId="6"/>
    <cellStyle name="Moneda" xfId="5" builtinId="4"/>
    <cellStyle name="Moneda 2" xfId="4"/>
    <cellStyle name="Normal" xfId="0" builtinId="0"/>
  </cellStyles>
  <dxfs count="0"/>
  <tableStyles count="0" defaultTableStyle="TableStyleMedium2" defaultPivotStyle="PivotStyleLight16"/>
  <colors>
    <mruColors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0"/>
  <sheetViews>
    <sheetView tabSelected="1" zoomScale="60" zoomScaleNormal="60" workbookViewId="0">
      <pane ySplit="10" topLeftCell="A11" activePane="bottomLeft" state="frozen"/>
      <selection activeCell="A196" sqref="A196"/>
      <selection pane="bottomLeft" activeCell="I29" sqref="I29"/>
    </sheetView>
  </sheetViews>
  <sheetFormatPr baseColWidth="10" defaultRowHeight="23.25" customHeight="1" x14ac:dyDescent="0.25"/>
  <cols>
    <col min="1" max="1" width="9.5703125" style="35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4" hidden="1" customWidth="1"/>
    <col min="9" max="9" width="45.42578125" style="33" customWidth="1"/>
    <col min="10" max="10" width="27.140625" style="24" customWidth="1"/>
    <col min="11" max="11" width="28.7109375" customWidth="1"/>
    <col min="12" max="12" width="28.140625" hidden="1" customWidth="1"/>
    <col min="13" max="13" width="29.140625" style="17" hidden="1" customWidth="1"/>
    <col min="14" max="14" width="34.140625" style="17" customWidth="1"/>
    <col min="15" max="15" width="43.28515625" style="17" customWidth="1"/>
    <col min="16" max="16" width="32" style="17" customWidth="1"/>
    <col min="17" max="17" width="40.5703125" style="17" customWidth="1"/>
    <col min="18" max="18" width="34.42578125" style="17" customWidth="1"/>
    <col min="19" max="19" width="34" style="17" customWidth="1"/>
    <col min="20" max="20" width="44.28515625" style="17" customWidth="1"/>
    <col min="21" max="21" width="33.5703125" style="17" customWidth="1"/>
    <col min="22" max="110" width="11.42578125" style="17"/>
  </cols>
  <sheetData>
    <row r="1" spans="1:110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25" t="s">
        <v>14</v>
      </c>
    </row>
    <row r="2" spans="1:110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36"/>
    </row>
    <row r="3" spans="1:110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36"/>
    </row>
    <row r="4" spans="1:110" ht="23.25" customHeight="1" x14ac:dyDescent="0.25">
      <c r="A4" s="18"/>
      <c r="B4" s="19"/>
      <c r="C4" s="20"/>
      <c r="D4" s="21"/>
      <c r="E4" s="22"/>
      <c r="F4" s="23"/>
      <c r="H4"/>
      <c r="I4" s="18"/>
      <c r="J4" s="19"/>
      <c r="K4" s="20"/>
      <c r="L4" s="36"/>
    </row>
    <row r="5" spans="1:110" ht="23.25" customHeight="1" x14ac:dyDescent="0.25">
      <c r="A5" s="107" t="s">
        <v>88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36"/>
    </row>
    <row r="6" spans="1:110" ht="23.25" customHeight="1" x14ac:dyDescent="0.25">
      <c r="A6" s="17"/>
      <c r="H6"/>
      <c r="I6"/>
      <c r="J6"/>
      <c r="L6" t="s">
        <v>15</v>
      </c>
    </row>
    <row r="7" spans="1:110" ht="23.25" customHeight="1" x14ac:dyDescent="0.25">
      <c r="A7" s="111" t="s">
        <v>30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t="s">
        <v>16</v>
      </c>
    </row>
    <row r="8" spans="1:110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37"/>
      <c r="J8" s="38"/>
      <c r="K8" s="17"/>
      <c r="L8" t="s">
        <v>18</v>
      </c>
    </row>
    <row r="9" spans="1:110" ht="23.25" customHeight="1" x14ac:dyDescent="0.25">
      <c r="G9" s="27" t="s">
        <v>19</v>
      </c>
      <c r="H9" s="26">
        <f>10399521*0.16</f>
        <v>1663923.36</v>
      </c>
      <c r="I9" s="38"/>
      <c r="J9" s="58" t="s">
        <v>59</v>
      </c>
      <c r="K9" s="34"/>
      <c r="L9" t="s">
        <v>20</v>
      </c>
    </row>
    <row r="10" spans="1:110" s="28" customFormat="1" ht="30.75" customHeight="1" x14ac:dyDescent="0.25">
      <c r="A10" s="2" t="s">
        <v>21</v>
      </c>
      <c r="B10" s="2" t="s">
        <v>0</v>
      </c>
      <c r="C10" s="3" t="s">
        <v>1</v>
      </c>
      <c r="D10" s="4" t="s">
        <v>2</v>
      </c>
      <c r="E10" s="5" t="s">
        <v>3</v>
      </c>
      <c r="F10" s="2" t="s">
        <v>4</v>
      </c>
      <c r="G10" s="6" t="s">
        <v>5</v>
      </c>
      <c r="H10" s="7" t="s">
        <v>6</v>
      </c>
      <c r="I10" s="2" t="s">
        <v>7</v>
      </c>
      <c r="J10" s="8" t="s">
        <v>8</v>
      </c>
      <c r="K10" s="9" t="s">
        <v>9</v>
      </c>
      <c r="L10" s="9" t="s">
        <v>10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</row>
    <row r="11" spans="1:110" ht="23.25" customHeight="1" x14ac:dyDescent="0.25">
      <c r="A11" s="39">
        <v>37</v>
      </c>
      <c r="B11" s="108" t="s">
        <v>48</v>
      </c>
      <c r="C11" s="109"/>
      <c r="D11" s="109"/>
      <c r="E11" s="109"/>
      <c r="F11" s="109"/>
      <c r="G11" s="109"/>
      <c r="H11" s="109"/>
      <c r="I11" s="109"/>
      <c r="J11" s="109"/>
      <c r="K11" s="110"/>
      <c r="L11" s="41">
        <v>42793</v>
      </c>
      <c r="M11" s="29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39">
        <f t="shared" ref="A12:A30" si="0">A11+1</f>
        <v>38</v>
      </c>
      <c r="B12" s="55" t="s">
        <v>38</v>
      </c>
      <c r="C12" s="47">
        <v>19374690</v>
      </c>
      <c r="D12" s="1">
        <v>42808</v>
      </c>
      <c r="E12" s="12" t="s">
        <v>32</v>
      </c>
      <c r="F12" s="47">
        <v>517</v>
      </c>
      <c r="G12" s="48">
        <v>6417</v>
      </c>
      <c r="H12" s="15">
        <v>7390065</v>
      </c>
      <c r="I12" s="49"/>
      <c r="J12" s="15">
        <v>40000000</v>
      </c>
      <c r="K12" s="41">
        <v>42832</v>
      </c>
      <c r="L12" s="41">
        <v>42793</v>
      </c>
      <c r="M12" s="14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39">
        <f t="shared" si="0"/>
        <v>39</v>
      </c>
      <c r="B13" s="55" t="s">
        <v>33</v>
      </c>
      <c r="C13" s="47">
        <v>800222505</v>
      </c>
      <c r="D13" s="1">
        <v>42809</v>
      </c>
      <c r="E13" s="12" t="s">
        <v>34</v>
      </c>
      <c r="F13" s="47">
        <v>917</v>
      </c>
      <c r="G13" s="48">
        <v>12417</v>
      </c>
      <c r="H13" s="15">
        <v>10482759</v>
      </c>
      <c r="I13" s="49" t="s">
        <v>81</v>
      </c>
      <c r="J13" s="15">
        <v>76000000</v>
      </c>
      <c r="K13" s="41">
        <v>42832</v>
      </c>
      <c r="L13" s="41">
        <v>42794</v>
      </c>
      <c r="M13" s="29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39">
        <f t="shared" si="0"/>
        <v>40</v>
      </c>
      <c r="B14" s="55" t="s">
        <v>45</v>
      </c>
      <c r="C14" s="47">
        <v>830122370</v>
      </c>
      <c r="D14" s="1">
        <v>42809</v>
      </c>
      <c r="E14" s="51" t="s">
        <v>36</v>
      </c>
      <c r="F14" s="50">
        <v>3217</v>
      </c>
      <c r="G14" s="52">
        <v>12517</v>
      </c>
      <c r="H14" s="53">
        <v>46425697.719999999</v>
      </c>
      <c r="I14" s="49">
        <v>3654</v>
      </c>
      <c r="J14" s="15">
        <v>13637160</v>
      </c>
      <c r="K14" s="41">
        <v>42832</v>
      </c>
      <c r="L14" s="54"/>
      <c r="M14" s="29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39">
        <f t="shared" si="0"/>
        <v>41</v>
      </c>
      <c r="B15" s="108" t="s">
        <v>76</v>
      </c>
      <c r="C15" s="109"/>
      <c r="D15" s="109"/>
      <c r="E15" s="109"/>
      <c r="F15" s="109"/>
      <c r="G15" s="109"/>
      <c r="H15" s="109"/>
      <c r="I15" s="109"/>
      <c r="J15" s="109"/>
      <c r="K15" s="110"/>
      <c r="L15" s="41">
        <v>42794</v>
      </c>
      <c r="M15" s="29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39">
        <f t="shared" si="0"/>
        <v>42</v>
      </c>
      <c r="B16" s="55" t="s">
        <v>50</v>
      </c>
      <c r="C16" s="47">
        <v>800075003</v>
      </c>
      <c r="D16" s="1">
        <v>42811</v>
      </c>
      <c r="E16" s="12" t="s">
        <v>25</v>
      </c>
      <c r="F16" s="12">
        <v>1317</v>
      </c>
      <c r="G16" s="29">
        <v>13017</v>
      </c>
      <c r="H16" s="15">
        <v>3448276</v>
      </c>
      <c r="I16" s="49" t="s">
        <v>82</v>
      </c>
      <c r="J16" s="56">
        <v>464794775.58999997</v>
      </c>
      <c r="K16" s="41">
        <v>42832</v>
      </c>
      <c r="L16" s="41">
        <v>42794</v>
      </c>
      <c r="M16" s="29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10" ht="23.25" customHeight="1" x14ac:dyDescent="0.25">
      <c r="A17" s="39">
        <f t="shared" si="0"/>
        <v>43</v>
      </c>
      <c r="B17" s="108" t="s">
        <v>69</v>
      </c>
      <c r="C17" s="109"/>
      <c r="D17" s="109"/>
      <c r="E17" s="109"/>
      <c r="F17" s="109"/>
      <c r="G17" s="109"/>
      <c r="H17" s="109"/>
      <c r="I17" s="109"/>
      <c r="J17" s="109"/>
      <c r="K17" s="110"/>
      <c r="L17" s="41">
        <v>42790</v>
      </c>
      <c r="M17" s="29">
        <v>67702716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</row>
    <row r="18" spans="1:110" ht="23.25" customHeight="1" x14ac:dyDescent="0.25">
      <c r="A18" s="39">
        <f t="shared" si="0"/>
        <v>44</v>
      </c>
      <c r="B18" s="55" t="s">
        <v>35</v>
      </c>
      <c r="C18" s="47">
        <v>830119276</v>
      </c>
      <c r="D18" s="1">
        <v>42811</v>
      </c>
      <c r="E18" s="12" t="s">
        <v>32</v>
      </c>
      <c r="F18" s="47">
        <v>517</v>
      </c>
      <c r="G18" s="48">
        <v>15617</v>
      </c>
      <c r="H18" s="15">
        <v>7390065</v>
      </c>
      <c r="I18" s="49" t="s">
        <v>83</v>
      </c>
      <c r="J18" s="15">
        <f>336586308.5+947343274.15</f>
        <v>1283929582.6500001</v>
      </c>
      <c r="K18" s="41">
        <v>42832</v>
      </c>
      <c r="L18" s="41">
        <v>42790</v>
      </c>
      <c r="M18" s="29">
        <v>67749716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</row>
    <row r="19" spans="1:110" ht="23.25" customHeight="1" x14ac:dyDescent="0.25">
      <c r="A19" s="39">
        <f t="shared" si="0"/>
        <v>45</v>
      </c>
      <c r="B19" s="108" t="s">
        <v>53</v>
      </c>
      <c r="C19" s="109"/>
      <c r="D19" s="109"/>
      <c r="E19" s="109"/>
      <c r="F19" s="109"/>
      <c r="G19" s="109"/>
      <c r="H19" s="109"/>
      <c r="I19" s="109"/>
      <c r="J19" s="109"/>
      <c r="K19" s="110"/>
      <c r="L19" s="41">
        <v>42790</v>
      </c>
      <c r="M19" s="29">
        <v>67783816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</row>
    <row r="20" spans="1:110" ht="23.25" customHeight="1" x14ac:dyDescent="0.25">
      <c r="A20" s="39">
        <f t="shared" si="0"/>
        <v>46</v>
      </c>
      <c r="B20" s="55" t="s">
        <v>48</v>
      </c>
      <c r="C20" s="47">
        <v>900062917</v>
      </c>
      <c r="D20" s="1">
        <v>42823</v>
      </c>
      <c r="E20" s="12" t="s">
        <v>39</v>
      </c>
      <c r="F20" s="47">
        <v>5117</v>
      </c>
      <c r="G20" s="48">
        <v>15917</v>
      </c>
      <c r="H20" s="15">
        <v>8689655</v>
      </c>
      <c r="I20" s="49" t="s">
        <v>80</v>
      </c>
      <c r="J20" s="15">
        <f>41927500+2830900</f>
        <v>44758400</v>
      </c>
      <c r="K20" s="41">
        <v>42832</v>
      </c>
      <c r="L20" s="41">
        <v>42790</v>
      </c>
      <c r="M20" s="29">
        <v>67787616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</row>
    <row r="21" spans="1:110" ht="23.25" customHeight="1" x14ac:dyDescent="0.25">
      <c r="A21" s="39">
        <f t="shared" si="0"/>
        <v>47</v>
      </c>
      <c r="B21" s="47" t="s">
        <v>76</v>
      </c>
      <c r="C21" s="12">
        <v>800141397</v>
      </c>
      <c r="D21" s="1">
        <v>42809</v>
      </c>
      <c r="E21" s="47" t="s">
        <v>40</v>
      </c>
      <c r="F21" s="47">
        <v>5417</v>
      </c>
      <c r="G21" s="48">
        <v>20017</v>
      </c>
      <c r="H21" s="15">
        <v>1439782.05</v>
      </c>
      <c r="I21" s="49" t="s">
        <v>70</v>
      </c>
      <c r="J21" s="15">
        <v>7000000</v>
      </c>
      <c r="K21" s="41">
        <v>42846</v>
      </c>
      <c r="L21" s="41">
        <v>42794</v>
      </c>
      <c r="M21" s="39" t="s">
        <v>26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</row>
    <row r="22" spans="1:110" ht="23.25" customHeight="1" x14ac:dyDescent="0.25">
      <c r="A22" s="39">
        <f t="shared" si="0"/>
        <v>48</v>
      </c>
      <c r="B22" s="81" t="s">
        <v>60</v>
      </c>
      <c r="C22" s="12">
        <v>800007813</v>
      </c>
      <c r="D22" s="1">
        <v>42823</v>
      </c>
      <c r="E22" s="50" t="s">
        <v>41</v>
      </c>
      <c r="F22" s="50">
        <v>617</v>
      </c>
      <c r="G22" s="52">
        <v>20217</v>
      </c>
      <c r="H22" s="53">
        <v>576868.39</v>
      </c>
      <c r="I22" s="46" t="s">
        <v>84</v>
      </c>
      <c r="J22" s="66">
        <v>323177677.64999998</v>
      </c>
      <c r="K22" s="41">
        <v>42846</v>
      </c>
      <c r="L22" s="54"/>
      <c r="M22" s="29">
        <v>67827416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</row>
    <row r="23" spans="1:110" ht="23.25" customHeight="1" x14ac:dyDescent="0.25">
      <c r="A23" s="39">
        <f t="shared" si="0"/>
        <v>49</v>
      </c>
      <c r="B23" s="55" t="s">
        <v>43</v>
      </c>
      <c r="C23" s="47">
        <v>800212545</v>
      </c>
      <c r="D23" s="1">
        <v>42823</v>
      </c>
      <c r="E23" s="47" t="s">
        <v>42</v>
      </c>
      <c r="F23" s="47">
        <v>5517</v>
      </c>
      <c r="G23" s="48">
        <v>20317</v>
      </c>
      <c r="H23" s="15">
        <v>560568.76</v>
      </c>
      <c r="I23" s="49" t="s">
        <v>85</v>
      </c>
      <c r="J23" s="15">
        <v>740856387</v>
      </c>
      <c r="K23" s="41">
        <v>42846</v>
      </c>
      <c r="L23" s="41">
        <v>42794</v>
      </c>
      <c r="M23" s="29">
        <v>67831416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</row>
    <row r="24" spans="1:110" ht="23.25" customHeight="1" x14ac:dyDescent="0.25">
      <c r="A24" s="39">
        <f t="shared" si="0"/>
        <v>50</v>
      </c>
      <c r="B24" s="12" t="s">
        <v>77</v>
      </c>
      <c r="C24" s="12">
        <v>830095213</v>
      </c>
      <c r="D24" s="82">
        <v>42823</v>
      </c>
      <c r="E24" s="12" t="s">
        <v>34</v>
      </c>
      <c r="F24" s="47">
        <v>917</v>
      </c>
      <c r="G24" s="48">
        <v>20417</v>
      </c>
      <c r="H24" s="15">
        <v>10482759</v>
      </c>
      <c r="I24" s="83" t="s">
        <v>56</v>
      </c>
      <c r="J24" s="84">
        <f>826296899+850761422</f>
        <v>1677058321</v>
      </c>
      <c r="K24" s="41">
        <v>42846</v>
      </c>
      <c r="L24" s="41">
        <v>42790</v>
      </c>
      <c r="M24" s="29">
        <v>68399416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</row>
    <row r="25" spans="1:110" ht="23.25" customHeight="1" x14ac:dyDescent="0.25">
      <c r="A25" s="39">
        <f t="shared" si="0"/>
        <v>51</v>
      </c>
      <c r="B25" s="47" t="s">
        <v>78</v>
      </c>
      <c r="C25" s="47">
        <v>900761131</v>
      </c>
      <c r="D25" s="1">
        <v>42824</v>
      </c>
      <c r="E25" s="12" t="s">
        <v>44</v>
      </c>
      <c r="F25" s="47">
        <v>117</v>
      </c>
      <c r="G25" s="48">
        <v>20517</v>
      </c>
      <c r="H25" s="15"/>
      <c r="I25" s="49" t="s">
        <v>86</v>
      </c>
      <c r="J25" s="15">
        <v>3373750</v>
      </c>
      <c r="K25" s="41">
        <v>42846</v>
      </c>
      <c r="L25" s="41">
        <v>42794</v>
      </c>
      <c r="M25" s="44" t="s">
        <v>27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</row>
    <row r="26" spans="1:110" ht="23.25" customHeight="1" x14ac:dyDescent="0.25">
      <c r="A26" s="39">
        <f t="shared" si="0"/>
        <v>52</v>
      </c>
      <c r="B26" s="47" t="s">
        <v>57</v>
      </c>
      <c r="C26" s="47">
        <v>901026123</v>
      </c>
      <c r="D26" s="1">
        <v>42824</v>
      </c>
      <c r="E26" s="12" t="s">
        <v>46</v>
      </c>
      <c r="F26" s="47">
        <v>1517</v>
      </c>
      <c r="G26" s="48">
        <v>20617</v>
      </c>
      <c r="H26" s="15">
        <v>1048863</v>
      </c>
      <c r="I26" s="49" t="s">
        <v>87</v>
      </c>
      <c r="J26" s="15">
        <v>502813467.05000001</v>
      </c>
      <c r="K26" s="41">
        <v>42846</v>
      </c>
      <c r="L26" s="41">
        <v>42794</v>
      </c>
      <c r="M26" s="10">
        <v>71580116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</row>
    <row r="27" spans="1:110" ht="23.25" customHeight="1" x14ac:dyDescent="0.25">
      <c r="A27" s="39">
        <f t="shared" si="0"/>
        <v>53</v>
      </c>
      <c r="B27" s="12" t="s">
        <v>55</v>
      </c>
      <c r="C27" s="12"/>
      <c r="D27" s="1">
        <v>42824</v>
      </c>
      <c r="E27" s="12" t="s">
        <v>47</v>
      </c>
      <c r="F27" s="47">
        <v>1217</v>
      </c>
      <c r="G27" s="48">
        <v>25717</v>
      </c>
      <c r="H27" s="15">
        <v>720873.52</v>
      </c>
      <c r="I27" s="32" t="s">
        <v>56</v>
      </c>
      <c r="J27" s="14">
        <v>413116084.66000003</v>
      </c>
      <c r="K27" s="41">
        <v>42846</v>
      </c>
      <c r="L27" s="41">
        <v>42825</v>
      </c>
      <c r="M27" s="45" t="s">
        <v>28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</row>
    <row r="28" spans="1:110" ht="23.25" customHeight="1" x14ac:dyDescent="0.25">
      <c r="A28" s="39">
        <f t="shared" si="0"/>
        <v>54</v>
      </c>
      <c r="B28" s="12" t="s">
        <v>54</v>
      </c>
      <c r="C28" s="12">
        <v>800212285</v>
      </c>
      <c r="D28" s="1">
        <v>42824</v>
      </c>
      <c r="E28" s="12" t="s">
        <v>22</v>
      </c>
      <c r="F28" s="47">
        <v>5617</v>
      </c>
      <c r="G28" s="48" t="s">
        <v>49</v>
      </c>
      <c r="H28" s="15"/>
      <c r="I28" s="32" t="s">
        <v>56</v>
      </c>
      <c r="J28" s="14">
        <v>361249999.98000002</v>
      </c>
      <c r="K28" s="41">
        <v>42846</v>
      </c>
      <c r="L28" s="41">
        <v>42825</v>
      </c>
      <c r="M28" s="10">
        <v>71897716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</row>
    <row r="29" spans="1:110" ht="23.25" customHeight="1" x14ac:dyDescent="0.25">
      <c r="A29" s="39">
        <f t="shared" si="0"/>
        <v>55</v>
      </c>
      <c r="B29" s="12" t="s">
        <v>79</v>
      </c>
      <c r="C29" s="12">
        <v>891700037</v>
      </c>
      <c r="D29" s="1">
        <v>42825</v>
      </c>
      <c r="E29" s="47" t="s">
        <v>51</v>
      </c>
      <c r="F29" s="47">
        <v>217</v>
      </c>
      <c r="G29" s="48">
        <v>26317</v>
      </c>
      <c r="H29" s="15"/>
      <c r="I29" s="12"/>
      <c r="J29" s="14">
        <v>11777698132.629999</v>
      </c>
      <c r="K29" s="41">
        <v>42846</v>
      </c>
      <c r="L29" s="41">
        <v>42825</v>
      </c>
      <c r="M29" s="16">
        <v>71585216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</row>
    <row r="30" spans="1:110" ht="23.25" customHeight="1" x14ac:dyDescent="0.25">
      <c r="A30" s="86">
        <f t="shared" si="0"/>
        <v>56</v>
      </c>
      <c r="B30" s="12" t="s">
        <v>37</v>
      </c>
      <c r="C30" s="11">
        <v>800198591</v>
      </c>
      <c r="D30" s="1">
        <v>42825</v>
      </c>
      <c r="E30" s="47" t="s">
        <v>52</v>
      </c>
      <c r="F30" s="48">
        <v>717</v>
      </c>
      <c r="G30" s="48">
        <v>27917</v>
      </c>
      <c r="H30" s="15">
        <v>182471237.43000001</v>
      </c>
      <c r="I30" s="46">
        <v>7975</v>
      </c>
      <c r="J30" s="15">
        <v>25000000</v>
      </c>
      <c r="K30" s="41">
        <v>42852</v>
      </c>
      <c r="L30" s="75">
        <v>42825</v>
      </c>
      <c r="M30" s="11">
        <v>71591016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</row>
  </sheetData>
  <mergeCells count="10">
    <mergeCell ref="A5:K5"/>
    <mergeCell ref="A1:K1"/>
    <mergeCell ref="A2:K2"/>
    <mergeCell ref="A3:K3"/>
    <mergeCell ref="A7:K7"/>
    <mergeCell ref="A8:H8"/>
    <mergeCell ref="B11:K11"/>
    <mergeCell ref="B15:K15"/>
    <mergeCell ref="B17:K17"/>
    <mergeCell ref="B19:K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4"/>
  <sheetViews>
    <sheetView zoomScale="60" zoomScaleNormal="60" workbookViewId="0">
      <pane ySplit="10" topLeftCell="A11" activePane="bottomLeft" state="frozen"/>
      <selection activeCell="A196" sqref="A196"/>
      <selection pane="bottomLeft" activeCell="N34" sqref="N34"/>
    </sheetView>
  </sheetViews>
  <sheetFormatPr baseColWidth="10" defaultRowHeight="23.25" customHeight="1" x14ac:dyDescent="0.25"/>
  <cols>
    <col min="1" max="1" width="9.5703125" style="35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4" hidden="1" customWidth="1"/>
    <col min="9" max="9" width="32.140625" style="33" customWidth="1"/>
    <col min="10" max="10" width="27.140625" style="24" customWidth="1"/>
    <col min="11" max="11" width="28.7109375" customWidth="1"/>
    <col min="12" max="12" width="28.140625" hidden="1" customWidth="1"/>
    <col min="13" max="13" width="29.140625" style="17" hidden="1" customWidth="1"/>
    <col min="14" max="14" width="34.140625" style="17" customWidth="1"/>
    <col min="15" max="15" width="43.28515625" style="17" customWidth="1"/>
    <col min="16" max="16" width="32" style="17" customWidth="1"/>
    <col min="17" max="17" width="40.5703125" style="17" customWidth="1"/>
    <col min="18" max="18" width="34.42578125" style="17" customWidth="1"/>
    <col min="19" max="19" width="34" style="17" customWidth="1"/>
    <col min="20" max="20" width="44.28515625" style="17" customWidth="1"/>
    <col min="21" max="21" width="33.5703125" style="17" customWidth="1"/>
    <col min="22" max="110" width="11.42578125" style="17"/>
  </cols>
  <sheetData>
    <row r="1" spans="1:110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25" t="s">
        <v>14</v>
      </c>
    </row>
    <row r="2" spans="1:110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36"/>
    </row>
    <row r="3" spans="1:110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36"/>
    </row>
    <row r="4" spans="1:110" ht="23.25" customHeight="1" x14ac:dyDescent="0.25">
      <c r="A4" s="18"/>
      <c r="B4" s="19"/>
      <c r="C4" s="20"/>
      <c r="D4" s="21"/>
      <c r="E4" s="22"/>
      <c r="F4" s="23"/>
      <c r="H4"/>
      <c r="I4" s="18"/>
      <c r="J4" s="19"/>
      <c r="K4" s="20"/>
      <c r="L4" s="36"/>
    </row>
    <row r="5" spans="1:110" ht="23.25" customHeight="1" x14ac:dyDescent="0.25">
      <c r="A5" s="107" t="s">
        <v>88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36"/>
    </row>
    <row r="6" spans="1:110" ht="23.25" customHeight="1" x14ac:dyDescent="0.25">
      <c r="A6" s="17"/>
      <c r="H6"/>
      <c r="I6"/>
      <c r="J6"/>
      <c r="L6" t="s">
        <v>15</v>
      </c>
    </row>
    <row r="7" spans="1:110" ht="23.25" customHeight="1" x14ac:dyDescent="0.25">
      <c r="A7" s="111" t="s">
        <v>71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t="s">
        <v>16</v>
      </c>
    </row>
    <row r="8" spans="1:110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37"/>
      <c r="J8" s="38"/>
      <c r="K8" s="17"/>
      <c r="L8" t="s">
        <v>18</v>
      </c>
    </row>
    <row r="9" spans="1:110" ht="23.25" customHeight="1" x14ac:dyDescent="0.25">
      <c r="G9" s="27" t="s">
        <v>19</v>
      </c>
      <c r="H9" s="26">
        <f>10399521*0.16</f>
        <v>1663923.36</v>
      </c>
      <c r="I9" s="38"/>
      <c r="J9" s="58" t="s">
        <v>59</v>
      </c>
      <c r="K9" s="34"/>
      <c r="L9" t="s">
        <v>20</v>
      </c>
    </row>
    <row r="10" spans="1:110" s="28" customFormat="1" ht="30.75" customHeight="1" x14ac:dyDescent="0.25">
      <c r="A10" s="2" t="s">
        <v>21</v>
      </c>
      <c r="B10" s="2" t="s">
        <v>0</v>
      </c>
      <c r="C10" s="3" t="s">
        <v>1</v>
      </c>
      <c r="D10" s="4" t="s">
        <v>2</v>
      </c>
      <c r="E10" s="5" t="s">
        <v>3</v>
      </c>
      <c r="F10" s="2" t="s">
        <v>4</v>
      </c>
      <c r="G10" s="6" t="s">
        <v>5</v>
      </c>
      <c r="H10" s="7" t="s">
        <v>6</v>
      </c>
      <c r="I10" s="2" t="s">
        <v>7</v>
      </c>
      <c r="J10" s="8" t="s">
        <v>8</v>
      </c>
      <c r="K10" s="9" t="s">
        <v>9</v>
      </c>
      <c r="L10" s="9" t="s">
        <v>10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</row>
    <row r="11" spans="1:110" ht="23.25" customHeight="1" x14ac:dyDescent="0.25">
      <c r="A11" s="12">
        <v>6</v>
      </c>
      <c r="B11" s="81" t="s">
        <v>57</v>
      </c>
      <c r="C11" s="12">
        <v>901026123</v>
      </c>
      <c r="D11" s="1">
        <v>42824</v>
      </c>
      <c r="E11" s="12" t="s">
        <v>89</v>
      </c>
      <c r="F11" s="12">
        <v>4817</v>
      </c>
      <c r="G11" s="39" t="s">
        <v>90</v>
      </c>
      <c r="H11" s="13"/>
      <c r="I11" s="31" t="s">
        <v>56</v>
      </c>
      <c r="J11" s="14">
        <v>39193340.630000003</v>
      </c>
      <c r="K11" s="41">
        <v>42846</v>
      </c>
      <c r="L11" s="41">
        <v>42846</v>
      </c>
      <c r="M11" s="29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12">
        <f t="shared" ref="A12:A14" si="0">A11+1</f>
        <v>7</v>
      </c>
      <c r="B12" s="81" t="s">
        <v>55</v>
      </c>
      <c r="C12" s="12"/>
      <c r="D12" s="1">
        <v>42824</v>
      </c>
      <c r="E12" s="12" t="s">
        <v>91</v>
      </c>
      <c r="F12" s="12">
        <v>5717</v>
      </c>
      <c r="G12" s="39">
        <v>75517</v>
      </c>
      <c r="H12" s="13"/>
      <c r="I12" s="32" t="s">
        <v>56</v>
      </c>
      <c r="J12" s="13">
        <v>24704282.649999999</v>
      </c>
      <c r="K12" s="41">
        <v>42846</v>
      </c>
      <c r="L12" s="41">
        <v>42846</v>
      </c>
      <c r="M12" s="14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12">
        <f t="shared" si="0"/>
        <v>8</v>
      </c>
      <c r="B13" s="12" t="s">
        <v>92</v>
      </c>
      <c r="C13" s="12">
        <v>804002893</v>
      </c>
      <c r="D13" s="1">
        <v>42825</v>
      </c>
      <c r="E13" s="12" t="s">
        <v>93</v>
      </c>
      <c r="F13" s="12">
        <v>1417</v>
      </c>
      <c r="G13" s="39">
        <v>76417</v>
      </c>
      <c r="H13" s="13"/>
      <c r="I13" s="31" t="s">
        <v>94</v>
      </c>
      <c r="J13" s="13">
        <v>12917403</v>
      </c>
      <c r="K13" s="41">
        <v>42846</v>
      </c>
      <c r="L13" s="41">
        <v>42846</v>
      </c>
      <c r="M13" s="29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12">
        <f t="shared" si="0"/>
        <v>9</v>
      </c>
      <c r="B14" s="12" t="s">
        <v>79</v>
      </c>
      <c r="C14" s="12">
        <v>891700037</v>
      </c>
      <c r="D14" s="1">
        <v>42830</v>
      </c>
      <c r="E14" s="47" t="s">
        <v>95</v>
      </c>
      <c r="F14" s="12">
        <v>41417</v>
      </c>
      <c r="G14" s="29">
        <v>83817</v>
      </c>
      <c r="H14" s="14"/>
      <c r="I14" s="30"/>
      <c r="J14" s="87">
        <v>1726944542.73</v>
      </c>
      <c r="K14" s="41">
        <v>42846</v>
      </c>
      <c r="L14" s="41">
        <v>42846</v>
      </c>
      <c r="M14" s="29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9"/>
  <sheetViews>
    <sheetView zoomScale="60" zoomScaleNormal="60" workbookViewId="0">
      <pane ySplit="10" topLeftCell="A11" activePane="bottomLeft" state="frozen"/>
      <selection activeCell="A196" sqref="A196"/>
      <selection pane="bottomLeft" activeCell="I26" sqref="I26"/>
    </sheetView>
  </sheetViews>
  <sheetFormatPr baseColWidth="10" defaultRowHeight="23.25" customHeight="1" x14ac:dyDescent="0.25"/>
  <cols>
    <col min="1" max="1" width="9.5703125" style="35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4" hidden="1" customWidth="1"/>
    <col min="9" max="9" width="32.140625" style="33" customWidth="1"/>
    <col min="10" max="10" width="27.140625" style="24" customWidth="1"/>
    <col min="11" max="11" width="28.7109375" customWidth="1"/>
    <col min="12" max="12" width="28.140625" hidden="1" customWidth="1"/>
    <col min="13" max="13" width="29.140625" style="17" hidden="1" customWidth="1"/>
    <col min="14" max="14" width="34.140625" style="17" customWidth="1"/>
    <col min="15" max="15" width="43.28515625" style="17" customWidth="1"/>
    <col min="16" max="16" width="32" style="17" customWidth="1"/>
    <col min="17" max="17" width="40.5703125" style="17" customWidth="1"/>
    <col min="18" max="18" width="34.42578125" style="17" customWidth="1"/>
    <col min="19" max="19" width="34" style="17" customWidth="1"/>
    <col min="20" max="20" width="44.28515625" style="17" customWidth="1"/>
    <col min="21" max="21" width="33.5703125" style="17" customWidth="1"/>
    <col min="22" max="110" width="11.42578125" style="17"/>
  </cols>
  <sheetData>
    <row r="1" spans="1:110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25" t="s">
        <v>14</v>
      </c>
    </row>
    <row r="2" spans="1:110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36"/>
    </row>
    <row r="3" spans="1:110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36"/>
    </row>
    <row r="4" spans="1:110" ht="23.25" customHeight="1" x14ac:dyDescent="0.25">
      <c r="A4" s="18"/>
      <c r="B4" s="19"/>
      <c r="C4" s="20"/>
      <c r="D4" s="21"/>
      <c r="E4" s="22"/>
      <c r="F4" s="23"/>
      <c r="H4"/>
      <c r="I4" s="18"/>
      <c r="J4" s="19"/>
      <c r="K4" s="20"/>
      <c r="L4" s="36"/>
    </row>
    <row r="5" spans="1:110" ht="23.25" customHeight="1" x14ac:dyDescent="0.25">
      <c r="A5" s="107" t="s">
        <v>88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36"/>
    </row>
    <row r="6" spans="1:110" ht="23.25" customHeight="1" x14ac:dyDescent="0.25">
      <c r="A6" s="17"/>
      <c r="H6"/>
      <c r="I6"/>
      <c r="J6"/>
      <c r="L6" t="s">
        <v>15</v>
      </c>
    </row>
    <row r="7" spans="1:110" ht="23.25" customHeight="1" x14ac:dyDescent="0.25">
      <c r="A7" s="111" t="s">
        <v>72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t="s">
        <v>16</v>
      </c>
    </row>
    <row r="8" spans="1:110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37"/>
      <c r="J8" s="38"/>
      <c r="K8" s="17"/>
      <c r="L8" t="s">
        <v>18</v>
      </c>
    </row>
    <row r="9" spans="1:110" ht="23.25" customHeight="1" x14ac:dyDescent="0.25">
      <c r="G9" s="27" t="s">
        <v>19</v>
      </c>
      <c r="H9" s="26">
        <f>10399521*0.16</f>
        <v>1663923.36</v>
      </c>
      <c r="I9" s="38"/>
      <c r="J9" s="58" t="s">
        <v>59</v>
      </c>
      <c r="K9" s="34"/>
      <c r="L9" t="s">
        <v>20</v>
      </c>
    </row>
    <row r="10" spans="1:110" s="28" customFormat="1" ht="30.75" customHeight="1" x14ac:dyDescent="0.25">
      <c r="A10" s="2" t="s">
        <v>21</v>
      </c>
      <c r="B10" s="2" t="s">
        <v>0</v>
      </c>
      <c r="C10" s="3" t="s">
        <v>1</v>
      </c>
      <c r="D10" s="4" t="s">
        <v>2</v>
      </c>
      <c r="E10" s="5" t="s">
        <v>3</v>
      </c>
      <c r="F10" s="2" t="s">
        <v>4</v>
      </c>
      <c r="G10" s="6" t="s">
        <v>5</v>
      </c>
      <c r="H10" s="7" t="s">
        <v>6</v>
      </c>
      <c r="I10" s="2" t="s">
        <v>7</v>
      </c>
      <c r="J10" s="8" t="s">
        <v>8</v>
      </c>
      <c r="K10" s="9" t="s">
        <v>9</v>
      </c>
      <c r="L10" s="9" t="s">
        <v>10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</row>
    <row r="11" spans="1:110" ht="23.25" customHeight="1" x14ac:dyDescent="0.25">
      <c r="A11" s="12">
        <v>7</v>
      </c>
      <c r="B11" s="11" t="s">
        <v>65</v>
      </c>
      <c r="C11" s="11">
        <v>80437758</v>
      </c>
      <c r="D11" s="40">
        <v>42824</v>
      </c>
      <c r="E11" s="11" t="s">
        <v>66</v>
      </c>
      <c r="F11" s="11">
        <v>24517</v>
      </c>
      <c r="G11" s="29"/>
      <c r="H11" s="88"/>
      <c r="I11" s="30" t="s">
        <v>29</v>
      </c>
      <c r="J11" s="15">
        <v>2400000</v>
      </c>
      <c r="K11" s="41">
        <v>42836</v>
      </c>
      <c r="L11" s="41">
        <v>42836</v>
      </c>
      <c r="M11" s="29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12">
        <f>+A11+1</f>
        <v>8</v>
      </c>
      <c r="B12" s="112" t="s">
        <v>96</v>
      </c>
      <c r="C12" s="113"/>
      <c r="D12" s="113"/>
      <c r="E12" s="113"/>
      <c r="F12" s="113"/>
      <c r="G12" s="113"/>
      <c r="H12" s="113"/>
      <c r="I12" s="113"/>
      <c r="J12" s="113"/>
      <c r="K12" s="114"/>
      <c r="L12" s="54"/>
      <c r="M12" s="14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12">
        <f t="shared" ref="A13:A19" si="0">+A12+1</f>
        <v>9</v>
      </c>
      <c r="B13" s="11" t="s">
        <v>98</v>
      </c>
      <c r="C13" s="89">
        <v>1065658348</v>
      </c>
      <c r="D13" s="1">
        <v>42824</v>
      </c>
      <c r="E13" s="89" t="s">
        <v>99</v>
      </c>
      <c r="F13" s="11">
        <v>41217</v>
      </c>
      <c r="G13" s="29"/>
      <c r="H13" s="88"/>
      <c r="I13" s="30" t="s">
        <v>23</v>
      </c>
      <c r="J13" s="14">
        <v>2200000</v>
      </c>
      <c r="K13" s="41">
        <v>42836</v>
      </c>
      <c r="L13" s="41">
        <v>42836</v>
      </c>
      <c r="M13" s="29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12">
        <f t="shared" si="0"/>
        <v>10</v>
      </c>
      <c r="B14" s="81" t="s">
        <v>96</v>
      </c>
      <c r="C14" s="12">
        <v>65756444</v>
      </c>
      <c r="D14" s="1">
        <v>42828</v>
      </c>
      <c r="E14" s="12" t="s">
        <v>97</v>
      </c>
      <c r="F14" s="12">
        <v>40917</v>
      </c>
      <c r="G14" s="39"/>
      <c r="H14" s="90"/>
      <c r="I14" s="30" t="s">
        <v>23</v>
      </c>
      <c r="J14" s="13">
        <v>2530000</v>
      </c>
      <c r="K14" s="41">
        <v>42836</v>
      </c>
      <c r="L14" s="41">
        <v>42836</v>
      </c>
      <c r="M14" s="29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12">
        <f t="shared" si="0"/>
        <v>11</v>
      </c>
      <c r="B15" s="81" t="s">
        <v>100</v>
      </c>
      <c r="C15" s="12">
        <v>800141397</v>
      </c>
      <c r="D15" s="1">
        <v>42836</v>
      </c>
      <c r="E15" s="12" t="s">
        <v>101</v>
      </c>
      <c r="F15" s="12">
        <v>62317</v>
      </c>
      <c r="G15" s="39">
        <v>81917</v>
      </c>
      <c r="H15" s="90"/>
      <c r="I15" s="30" t="s">
        <v>70</v>
      </c>
      <c r="J15" s="13">
        <v>1848000</v>
      </c>
      <c r="K15" s="41">
        <v>42846</v>
      </c>
      <c r="L15" s="91"/>
      <c r="M15" s="29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12">
        <f t="shared" si="0"/>
        <v>12</v>
      </c>
      <c r="B16" s="11" t="s">
        <v>63</v>
      </c>
      <c r="C16" s="11">
        <v>79407041</v>
      </c>
      <c r="D16" s="40">
        <v>42845</v>
      </c>
      <c r="E16" s="74" t="s">
        <v>64</v>
      </c>
      <c r="F16" s="11">
        <v>23217</v>
      </c>
      <c r="G16" s="29">
        <v>89617</v>
      </c>
      <c r="H16" s="88"/>
      <c r="I16" s="30" t="s">
        <v>102</v>
      </c>
      <c r="J16" s="15">
        <v>8250000</v>
      </c>
      <c r="K16" s="85">
        <v>42852</v>
      </c>
      <c r="L16" s="85">
        <v>42852</v>
      </c>
    </row>
    <row r="17" spans="1:12" ht="23.25" customHeight="1" x14ac:dyDescent="0.25">
      <c r="A17" s="12">
        <f t="shared" si="0"/>
        <v>13</v>
      </c>
      <c r="B17" s="11" t="s">
        <v>67</v>
      </c>
      <c r="C17" s="11">
        <v>52409970</v>
      </c>
      <c r="D17" s="40">
        <v>42845</v>
      </c>
      <c r="E17" s="12" t="s">
        <v>68</v>
      </c>
      <c r="F17" s="11">
        <v>40617</v>
      </c>
      <c r="G17" s="29">
        <v>89717</v>
      </c>
      <c r="H17" s="88"/>
      <c r="I17" s="30" t="s">
        <v>29</v>
      </c>
      <c r="J17" s="14">
        <v>3300000</v>
      </c>
      <c r="K17" s="41">
        <v>42852</v>
      </c>
      <c r="L17" s="41">
        <v>42852</v>
      </c>
    </row>
    <row r="18" spans="1:12" ht="23.25" customHeight="1" x14ac:dyDescent="0.25">
      <c r="A18" s="12">
        <f t="shared" si="0"/>
        <v>14</v>
      </c>
      <c r="B18" s="81" t="s">
        <v>96</v>
      </c>
      <c r="C18" s="12">
        <v>65756444</v>
      </c>
      <c r="D18" s="40">
        <v>42845</v>
      </c>
      <c r="E18" s="12" t="s">
        <v>97</v>
      </c>
      <c r="F18" s="12">
        <v>40917</v>
      </c>
      <c r="G18" s="39">
        <v>89817</v>
      </c>
      <c r="H18" s="90"/>
      <c r="I18" s="30" t="s">
        <v>29</v>
      </c>
      <c r="J18" s="13">
        <v>2530000</v>
      </c>
      <c r="K18" s="85">
        <v>42852</v>
      </c>
      <c r="L18" s="85">
        <v>42852</v>
      </c>
    </row>
    <row r="19" spans="1:12" ht="23.25" customHeight="1" x14ac:dyDescent="0.25">
      <c r="A19" s="12">
        <f t="shared" si="0"/>
        <v>15</v>
      </c>
      <c r="B19" s="11" t="s">
        <v>98</v>
      </c>
      <c r="C19" s="89">
        <v>1065658348</v>
      </c>
      <c r="D19" s="40">
        <v>42845</v>
      </c>
      <c r="E19" s="89" t="s">
        <v>99</v>
      </c>
      <c r="F19" s="11">
        <v>41217</v>
      </c>
      <c r="G19" s="29">
        <v>89917</v>
      </c>
      <c r="H19" s="88"/>
      <c r="I19" s="30" t="s">
        <v>29</v>
      </c>
      <c r="J19" s="14">
        <v>2200000</v>
      </c>
      <c r="K19" s="41">
        <v>42852</v>
      </c>
      <c r="L19" s="41">
        <v>42852</v>
      </c>
    </row>
  </sheetData>
  <mergeCells count="7">
    <mergeCell ref="B12:K12"/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2"/>
  <sheetViews>
    <sheetView zoomScale="60" zoomScaleNormal="60" workbookViewId="0">
      <pane ySplit="10" topLeftCell="A11" activePane="bottomLeft" state="frozen"/>
      <selection activeCell="A196" sqref="A196"/>
      <selection pane="bottomLeft" activeCell="Q24" sqref="Q24"/>
    </sheetView>
  </sheetViews>
  <sheetFormatPr baseColWidth="10" defaultRowHeight="23.25" customHeight="1" x14ac:dyDescent="0.25"/>
  <cols>
    <col min="1" max="1" width="9.5703125" style="35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4" hidden="1" customWidth="1"/>
    <col min="9" max="9" width="32.140625" style="33" customWidth="1"/>
    <col min="10" max="10" width="27.140625" style="24" customWidth="1"/>
    <col min="11" max="11" width="23.28515625" customWidth="1"/>
    <col min="12" max="12" width="28.140625" hidden="1" customWidth="1"/>
    <col min="13" max="13" width="29.140625" style="17" hidden="1" customWidth="1"/>
    <col min="14" max="14" width="34.140625" style="17" customWidth="1"/>
    <col min="15" max="15" width="43.28515625" style="17" customWidth="1"/>
    <col min="16" max="16" width="32" style="17" customWidth="1"/>
    <col min="17" max="17" width="40.5703125" style="17" customWidth="1"/>
    <col min="18" max="18" width="34.42578125" style="17" customWidth="1"/>
    <col min="19" max="19" width="34" style="17" customWidth="1"/>
    <col min="20" max="20" width="44.28515625" style="17" customWidth="1"/>
    <col min="21" max="21" width="33.5703125" style="17" customWidth="1"/>
    <col min="22" max="110" width="11.42578125" style="17"/>
  </cols>
  <sheetData>
    <row r="1" spans="1:110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25" t="s">
        <v>14</v>
      </c>
    </row>
    <row r="2" spans="1:110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36"/>
    </row>
    <row r="3" spans="1:110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36"/>
    </row>
    <row r="4" spans="1:110" ht="23.25" customHeight="1" x14ac:dyDescent="0.25">
      <c r="A4" s="18"/>
      <c r="B4" s="19"/>
      <c r="C4" s="20"/>
      <c r="D4" s="21"/>
      <c r="E4" s="22"/>
      <c r="F4" s="23"/>
      <c r="H4"/>
      <c r="I4" s="18"/>
      <c r="J4" s="19"/>
      <c r="K4" s="20"/>
      <c r="L4" s="36"/>
    </row>
    <row r="5" spans="1:110" ht="23.25" customHeight="1" x14ac:dyDescent="0.25">
      <c r="A5" s="107" t="s">
        <v>88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36"/>
    </row>
    <row r="6" spans="1:110" ht="23.25" customHeight="1" x14ac:dyDescent="0.25">
      <c r="A6" s="17"/>
      <c r="H6"/>
      <c r="I6"/>
      <c r="J6"/>
      <c r="L6" t="s">
        <v>15</v>
      </c>
    </row>
    <row r="7" spans="1:110" ht="23.25" customHeight="1" x14ac:dyDescent="0.25">
      <c r="A7" s="111" t="s">
        <v>73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t="s">
        <v>16</v>
      </c>
    </row>
    <row r="8" spans="1:110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37"/>
      <c r="J8" s="38"/>
      <c r="K8" s="17"/>
      <c r="L8" t="s">
        <v>18</v>
      </c>
    </row>
    <row r="9" spans="1:110" ht="23.25" customHeight="1" x14ac:dyDescent="0.25">
      <c r="G9" s="27" t="s">
        <v>19</v>
      </c>
      <c r="H9" s="26">
        <f>10399521*0.16</f>
        <v>1663923.36</v>
      </c>
      <c r="I9" s="38"/>
      <c r="J9" s="58" t="s">
        <v>59</v>
      </c>
      <c r="K9" s="34"/>
      <c r="L9" t="s">
        <v>20</v>
      </c>
    </row>
    <row r="10" spans="1:110" s="28" customFormat="1" ht="30.75" customHeight="1" x14ac:dyDescent="0.25">
      <c r="A10" s="2" t="s">
        <v>21</v>
      </c>
      <c r="B10" s="2" t="s">
        <v>0</v>
      </c>
      <c r="C10" s="3" t="s">
        <v>1</v>
      </c>
      <c r="D10" s="4" t="s">
        <v>2</v>
      </c>
      <c r="E10" s="5" t="s">
        <v>3</v>
      </c>
      <c r="F10" s="2" t="s">
        <v>4</v>
      </c>
      <c r="G10" s="6" t="s">
        <v>5</v>
      </c>
      <c r="H10" s="7" t="s">
        <v>6</v>
      </c>
      <c r="I10" s="2" t="s">
        <v>7</v>
      </c>
      <c r="J10" s="8" t="s">
        <v>8</v>
      </c>
      <c r="K10" s="9" t="s">
        <v>9</v>
      </c>
      <c r="L10" s="9" t="s">
        <v>10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</row>
    <row r="11" spans="1:110" ht="23.25" customHeight="1" x14ac:dyDescent="0.25">
      <c r="A11" s="59">
        <v>3</v>
      </c>
      <c r="B11" s="92" t="s">
        <v>103</v>
      </c>
      <c r="C11" s="59">
        <v>901002988</v>
      </c>
      <c r="D11" s="80">
        <v>42823</v>
      </c>
      <c r="E11" s="59" t="s">
        <v>104</v>
      </c>
      <c r="F11" s="63">
        <v>13217</v>
      </c>
      <c r="G11" s="63">
        <v>71617</v>
      </c>
      <c r="H11" s="77"/>
      <c r="I11" s="78" t="s">
        <v>105</v>
      </c>
      <c r="J11" s="64">
        <v>4525664.3499999996</v>
      </c>
      <c r="K11" s="79">
        <v>42844</v>
      </c>
      <c r="L11" s="79">
        <v>42844</v>
      </c>
      <c r="M11" s="29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59">
        <v>4</v>
      </c>
      <c r="B12" s="59" t="s">
        <v>106</v>
      </c>
      <c r="C12" s="59">
        <v>800141397</v>
      </c>
      <c r="D12" s="80">
        <v>42823</v>
      </c>
      <c r="E12" s="59" t="s">
        <v>107</v>
      </c>
      <c r="F12" s="59">
        <v>12317</v>
      </c>
      <c r="G12" s="63">
        <v>71917</v>
      </c>
      <c r="H12" s="77"/>
      <c r="I12" s="78" t="s">
        <v>105</v>
      </c>
      <c r="J12" s="64">
        <v>94701950.340000004</v>
      </c>
      <c r="K12" s="79">
        <v>42844</v>
      </c>
      <c r="L12" s="79">
        <v>42844</v>
      </c>
      <c r="M12" s="14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</sheetData>
  <mergeCells count="6">
    <mergeCell ref="A8:H8"/>
    <mergeCell ref="A1:K1"/>
    <mergeCell ref="A2:K2"/>
    <mergeCell ref="A3:K3"/>
    <mergeCell ref="A5:K5"/>
    <mergeCell ref="A7:K7"/>
  </mergeCells>
  <conditionalFormatting sqref="J11:J12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2"/>
  <sheetViews>
    <sheetView zoomScale="60" zoomScaleNormal="60" workbookViewId="0">
      <pane ySplit="10" topLeftCell="A11" activePane="bottomLeft" state="frozen"/>
      <selection activeCell="A196" sqref="A196"/>
      <selection pane="bottomLeft" activeCell="K19" sqref="K19"/>
    </sheetView>
  </sheetViews>
  <sheetFormatPr baseColWidth="10" defaultRowHeight="23.25" customHeight="1" x14ac:dyDescent="0.25"/>
  <cols>
    <col min="1" max="1" width="9.5703125" style="35" customWidth="1"/>
    <col min="2" max="2" width="40.425781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4" hidden="1" customWidth="1"/>
    <col min="9" max="9" width="39.7109375" style="33" customWidth="1"/>
    <col min="10" max="10" width="27.140625" style="24" customWidth="1"/>
    <col min="11" max="11" width="28.7109375" customWidth="1"/>
    <col min="12" max="12" width="28.140625" hidden="1" customWidth="1"/>
    <col min="13" max="13" width="29.140625" style="17" hidden="1" customWidth="1"/>
    <col min="14" max="14" width="34.140625" style="17" customWidth="1"/>
    <col min="15" max="15" width="43.28515625" style="17" customWidth="1"/>
    <col min="16" max="16" width="32" style="17" customWidth="1"/>
    <col min="17" max="17" width="40.5703125" style="17" customWidth="1"/>
    <col min="18" max="18" width="34.42578125" style="17" customWidth="1"/>
    <col min="19" max="19" width="34" style="17" customWidth="1"/>
    <col min="20" max="20" width="44.28515625" style="17" customWidth="1"/>
    <col min="21" max="21" width="33.5703125" style="17" customWidth="1"/>
    <col min="22" max="110" width="11.42578125" style="17"/>
  </cols>
  <sheetData>
    <row r="1" spans="1:110" ht="23.25" customHeight="1" x14ac:dyDescent="0.25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25" t="s">
        <v>14</v>
      </c>
    </row>
    <row r="2" spans="1:110" ht="23.25" customHeight="1" x14ac:dyDescent="0.2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36"/>
    </row>
    <row r="3" spans="1:110" ht="23.2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36"/>
    </row>
    <row r="4" spans="1:110" ht="23.25" customHeight="1" x14ac:dyDescent="0.25">
      <c r="A4" s="18"/>
      <c r="B4" s="19"/>
      <c r="C4" s="20"/>
      <c r="D4" s="21"/>
      <c r="E4" s="22"/>
      <c r="F4" s="23"/>
      <c r="H4"/>
      <c r="I4" s="18"/>
      <c r="J4" s="19"/>
      <c r="K4" s="20"/>
      <c r="L4" s="36"/>
    </row>
    <row r="5" spans="1:110" ht="23.25" customHeight="1" x14ac:dyDescent="0.25">
      <c r="A5" s="107" t="s">
        <v>88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36"/>
    </row>
    <row r="6" spans="1:110" ht="23.25" customHeight="1" x14ac:dyDescent="0.25">
      <c r="A6" s="17"/>
      <c r="H6"/>
      <c r="I6"/>
      <c r="J6"/>
      <c r="L6" t="s">
        <v>15</v>
      </c>
    </row>
    <row r="7" spans="1:110" ht="23.25" customHeight="1" x14ac:dyDescent="0.25">
      <c r="A7" s="111" t="s">
        <v>31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t="s">
        <v>16</v>
      </c>
    </row>
    <row r="8" spans="1:110" ht="23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37"/>
      <c r="J8" s="38"/>
      <c r="K8" s="73" t="s">
        <v>62</v>
      </c>
      <c r="L8" t="s">
        <v>18</v>
      </c>
    </row>
    <row r="9" spans="1:110" ht="23.25" customHeight="1" x14ac:dyDescent="0.25">
      <c r="G9" s="27" t="s">
        <v>19</v>
      </c>
      <c r="H9" s="26">
        <f>10399521*0.16</f>
        <v>1663923.36</v>
      </c>
      <c r="I9" s="38"/>
      <c r="J9" s="42" t="s">
        <v>24</v>
      </c>
      <c r="K9" s="58" t="s">
        <v>59</v>
      </c>
      <c r="L9" t="s">
        <v>20</v>
      </c>
    </row>
    <row r="10" spans="1:110" s="28" customFormat="1" ht="30.75" customHeight="1" x14ac:dyDescent="0.25">
      <c r="A10" s="2" t="s">
        <v>21</v>
      </c>
      <c r="B10" s="2" t="s">
        <v>0</v>
      </c>
      <c r="C10" s="3" t="s">
        <v>1</v>
      </c>
      <c r="D10" s="4" t="s">
        <v>2</v>
      </c>
      <c r="E10" s="5" t="s">
        <v>3</v>
      </c>
      <c r="F10" s="2" t="s">
        <v>4</v>
      </c>
      <c r="G10" s="6" t="s">
        <v>5</v>
      </c>
      <c r="H10" s="7" t="s">
        <v>6</v>
      </c>
      <c r="I10" s="2" t="s">
        <v>7</v>
      </c>
      <c r="J10" s="8" t="s">
        <v>8</v>
      </c>
      <c r="K10" s="9" t="s">
        <v>9</v>
      </c>
      <c r="L10" s="9" t="s">
        <v>10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</row>
    <row r="11" spans="1:110" ht="23.25" customHeight="1" x14ac:dyDescent="0.25">
      <c r="A11" s="39">
        <v>44</v>
      </c>
      <c r="B11" s="115" t="s">
        <v>58</v>
      </c>
      <c r="C11" s="116"/>
      <c r="D11" s="116"/>
      <c r="E11" s="116"/>
      <c r="F11" s="116"/>
      <c r="G11" s="116"/>
      <c r="H11" s="116"/>
      <c r="I11" s="116"/>
      <c r="J11" s="116"/>
      <c r="K11" s="117"/>
      <c r="L11" s="51"/>
      <c r="M11" s="29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7" customHeight="1" x14ac:dyDescent="0.25">
      <c r="A12" s="39">
        <f t="shared" ref="A12:A32" si="0">A11+1</f>
        <v>45</v>
      </c>
      <c r="B12" s="118" t="s">
        <v>108</v>
      </c>
      <c r="C12" s="119"/>
      <c r="D12" s="119"/>
      <c r="E12" s="119"/>
      <c r="F12" s="119"/>
      <c r="G12" s="119"/>
      <c r="H12" s="119"/>
      <c r="I12" s="119"/>
      <c r="J12" s="119"/>
      <c r="K12" s="120"/>
      <c r="L12" s="51"/>
      <c r="M12" s="14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106">
        <f t="shared" si="0"/>
        <v>46</v>
      </c>
      <c r="B13" s="121" t="s">
        <v>110</v>
      </c>
      <c r="C13" s="122"/>
      <c r="D13" s="122"/>
      <c r="E13" s="122"/>
      <c r="F13" s="122"/>
      <c r="G13" s="122"/>
      <c r="H13" s="122"/>
      <c r="I13" s="122"/>
      <c r="J13" s="122"/>
      <c r="K13" s="123"/>
      <c r="L13" s="51"/>
      <c r="M13" s="29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30.75" customHeight="1" x14ac:dyDescent="0.25">
      <c r="A14" s="106">
        <f t="shared" si="0"/>
        <v>47</v>
      </c>
      <c r="B14" s="12" t="s">
        <v>112</v>
      </c>
      <c r="C14" s="93">
        <v>901026302</v>
      </c>
      <c r="D14" s="1">
        <v>42797</v>
      </c>
      <c r="E14" s="12" t="s">
        <v>113</v>
      </c>
      <c r="F14" s="70">
        <v>386416</v>
      </c>
      <c r="G14" s="39">
        <v>39117</v>
      </c>
      <c r="H14" s="94"/>
      <c r="I14" s="69">
        <v>2</v>
      </c>
      <c r="J14" s="14">
        <v>525813116.63999999</v>
      </c>
      <c r="K14" s="68">
        <v>42851</v>
      </c>
      <c r="L14" s="68">
        <v>42849</v>
      </c>
      <c r="M14" s="29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106">
        <f t="shared" si="0"/>
        <v>48</v>
      </c>
      <c r="B15" s="11" t="s">
        <v>114</v>
      </c>
      <c r="C15" s="11">
        <v>79312002</v>
      </c>
      <c r="D15" s="1">
        <v>42804</v>
      </c>
      <c r="E15" s="11" t="s">
        <v>115</v>
      </c>
      <c r="F15" s="11">
        <v>337816</v>
      </c>
      <c r="G15" s="29">
        <v>42917</v>
      </c>
      <c r="H15" s="95"/>
      <c r="I15" s="67">
        <v>4104</v>
      </c>
      <c r="J15" s="14">
        <v>455700210</v>
      </c>
      <c r="K15" s="68">
        <v>42851</v>
      </c>
      <c r="L15" s="68">
        <v>42851</v>
      </c>
      <c r="M15" s="29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106">
        <f t="shared" si="0"/>
        <v>49</v>
      </c>
      <c r="B16" s="112" t="s">
        <v>61</v>
      </c>
      <c r="C16" s="113"/>
      <c r="D16" s="113"/>
      <c r="E16" s="113"/>
      <c r="F16" s="113"/>
      <c r="G16" s="113"/>
      <c r="H16" s="113"/>
      <c r="I16" s="113"/>
      <c r="J16" s="113"/>
      <c r="K16" s="114"/>
      <c r="L16" s="51"/>
      <c r="M16" s="29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2" ht="42" customHeight="1" x14ac:dyDescent="0.25">
      <c r="A17" s="106">
        <f t="shared" si="0"/>
        <v>50</v>
      </c>
      <c r="B17" s="59" t="s">
        <v>116</v>
      </c>
      <c r="C17" s="96" t="s">
        <v>117</v>
      </c>
      <c r="D17" s="80">
        <v>42804</v>
      </c>
      <c r="E17" s="59" t="s">
        <v>118</v>
      </c>
      <c r="F17" s="59">
        <v>237716</v>
      </c>
      <c r="G17" s="60">
        <v>43217</v>
      </c>
      <c r="H17" s="97"/>
      <c r="I17" s="62"/>
      <c r="J17" s="98">
        <v>143064464.78999999</v>
      </c>
      <c r="K17" s="71">
        <v>42851</v>
      </c>
      <c r="L17" s="99"/>
    </row>
    <row r="18" spans="1:12" ht="40.5" customHeight="1" x14ac:dyDescent="0.25">
      <c r="A18" s="39">
        <f t="shared" si="0"/>
        <v>51</v>
      </c>
      <c r="B18" s="59" t="s">
        <v>119</v>
      </c>
      <c r="C18" s="59">
        <v>900569655</v>
      </c>
      <c r="D18" s="80">
        <v>42804</v>
      </c>
      <c r="E18" s="59" t="s">
        <v>120</v>
      </c>
      <c r="F18" s="59">
        <v>237816</v>
      </c>
      <c r="G18" s="60">
        <v>43317</v>
      </c>
      <c r="H18" s="97"/>
      <c r="I18" s="62">
        <v>35</v>
      </c>
      <c r="J18" s="98">
        <v>18500000</v>
      </c>
      <c r="K18" s="72">
        <v>42851</v>
      </c>
      <c r="L18" s="68">
        <v>42851</v>
      </c>
    </row>
    <row r="19" spans="1:12" ht="48" customHeight="1" x14ac:dyDescent="0.25">
      <c r="A19" s="39">
        <f t="shared" si="0"/>
        <v>52</v>
      </c>
      <c r="B19" s="12" t="s">
        <v>121</v>
      </c>
      <c r="C19" s="12">
        <v>830145023</v>
      </c>
      <c r="D19" s="1">
        <v>42809</v>
      </c>
      <c r="E19" s="12" t="s">
        <v>122</v>
      </c>
      <c r="F19" s="12">
        <v>349816</v>
      </c>
      <c r="G19" s="39">
        <v>58217</v>
      </c>
      <c r="H19" s="100">
        <v>7586454</v>
      </c>
      <c r="I19" s="32">
        <v>1538</v>
      </c>
      <c r="J19" s="15">
        <v>55001794</v>
      </c>
      <c r="K19" s="68">
        <v>42851</v>
      </c>
      <c r="L19" s="68">
        <v>42851</v>
      </c>
    </row>
    <row r="20" spans="1:12" ht="53.25" customHeight="1" x14ac:dyDescent="0.25">
      <c r="A20" s="39">
        <f t="shared" si="0"/>
        <v>53</v>
      </c>
      <c r="B20" s="101" t="s">
        <v>110</v>
      </c>
      <c r="C20" s="59">
        <v>901032178</v>
      </c>
      <c r="D20" s="80">
        <v>42797</v>
      </c>
      <c r="E20" s="102" t="s">
        <v>111</v>
      </c>
      <c r="F20" s="60">
        <v>402516</v>
      </c>
      <c r="G20" s="60">
        <v>35017</v>
      </c>
      <c r="H20" s="64"/>
      <c r="I20" s="103">
        <v>4</v>
      </c>
      <c r="J20" s="104">
        <v>147737503.50062156</v>
      </c>
      <c r="K20" s="72">
        <v>42851</v>
      </c>
      <c r="L20" s="72">
        <v>42851</v>
      </c>
    </row>
    <row r="21" spans="1:12" ht="42" customHeight="1" x14ac:dyDescent="0.25">
      <c r="A21" s="39">
        <f t="shared" si="0"/>
        <v>54</v>
      </c>
      <c r="B21" s="12" t="s">
        <v>123</v>
      </c>
      <c r="C21" s="12">
        <v>830129729</v>
      </c>
      <c r="D21" s="1">
        <v>42811</v>
      </c>
      <c r="E21" s="12" t="s">
        <v>124</v>
      </c>
      <c r="F21" s="12">
        <v>421216</v>
      </c>
      <c r="G21" s="39">
        <v>60017</v>
      </c>
      <c r="H21" s="13"/>
      <c r="I21" s="32">
        <v>1987</v>
      </c>
      <c r="J21" s="15">
        <v>43284000</v>
      </c>
      <c r="K21" s="68">
        <v>42851</v>
      </c>
      <c r="L21" s="68">
        <v>42851</v>
      </c>
    </row>
    <row r="22" spans="1:12" ht="23.25" customHeight="1" x14ac:dyDescent="0.25">
      <c r="A22" s="39">
        <f t="shared" si="0"/>
        <v>55</v>
      </c>
      <c r="B22" s="124" t="s">
        <v>61</v>
      </c>
      <c r="C22" s="124"/>
      <c r="D22" s="124"/>
      <c r="E22" s="124"/>
      <c r="F22" s="124"/>
      <c r="G22" s="124"/>
      <c r="H22" s="124"/>
      <c r="I22" s="124"/>
      <c r="J22" s="124"/>
      <c r="K22" s="124"/>
      <c r="L22" s="57"/>
    </row>
    <row r="23" spans="1:12" ht="23.25" customHeight="1" x14ac:dyDescent="0.25">
      <c r="A23" s="39">
        <f t="shared" si="0"/>
        <v>56</v>
      </c>
      <c r="B23" s="124" t="s">
        <v>125</v>
      </c>
      <c r="C23" s="124"/>
      <c r="D23" s="124"/>
      <c r="E23" s="124"/>
      <c r="F23" s="124"/>
      <c r="G23" s="124"/>
      <c r="H23" s="124"/>
      <c r="I23" s="124"/>
      <c r="J23" s="124"/>
      <c r="K23" s="124"/>
      <c r="L23" s="57"/>
    </row>
    <row r="24" spans="1:12" ht="23.25" customHeight="1" x14ac:dyDescent="0.25">
      <c r="A24" s="39">
        <f t="shared" si="0"/>
        <v>57</v>
      </c>
      <c r="B24" s="63" t="s">
        <v>108</v>
      </c>
      <c r="C24" s="63">
        <v>901031820</v>
      </c>
      <c r="D24" s="80">
        <v>42815</v>
      </c>
      <c r="E24" s="63" t="s">
        <v>109</v>
      </c>
      <c r="F24" s="63">
        <v>402816</v>
      </c>
      <c r="G24" s="60">
        <v>34917</v>
      </c>
      <c r="H24" s="64"/>
      <c r="I24" s="103">
        <v>6</v>
      </c>
      <c r="J24" s="104">
        <v>16166297.130000001</v>
      </c>
      <c r="K24" s="72">
        <v>42851</v>
      </c>
      <c r="L24" s="43">
        <v>42851</v>
      </c>
    </row>
    <row r="25" spans="1:12" ht="23.25" customHeight="1" x14ac:dyDescent="0.25">
      <c r="A25" s="125">
        <f>A24+1</f>
        <v>58</v>
      </c>
      <c r="B25" s="76" t="s">
        <v>74</v>
      </c>
      <c r="C25" s="63">
        <v>900900730</v>
      </c>
      <c r="D25" s="80">
        <v>42822</v>
      </c>
      <c r="E25" s="63" t="s">
        <v>75</v>
      </c>
      <c r="F25" s="63">
        <v>7716</v>
      </c>
      <c r="G25" s="63">
        <v>68817</v>
      </c>
      <c r="H25" s="63"/>
      <c r="I25" s="78">
        <v>28</v>
      </c>
      <c r="J25" s="64">
        <v>234461601.37</v>
      </c>
      <c r="K25" s="72">
        <v>42851</v>
      </c>
      <c r="L25" s="43">
        <v>42851</v>
      </c>
    </row>
    <row r="26" spans="1:12" ht="51.75" customHeight="1" x14ac:dyDescent="0.25">
      <c r="A26" s="125"/>
      <c r="B26" s="76" t="s">
        <v>74</v>
      </c>
      <c r="C26" s="63">
        <v>900900730</v>
      </c>
      <c r="D26" s="80">
        <v>42822</v>
      </c>
      <c r="E26" s="63" t="s">
        <v>75</v>
      </c>
      <c r="F26" s="63">
        <v>7716</v>
      </c>
      <c r="G26" s="63">
        <v>68917</v>
      </c>
      <c r="H26" s="63"/>
      <c r="I26" s="78">
        <v>29</v>
      </c>
      <c r="J26" s="64">
        <v>263532597</v>
      </c>
      <c r="K26" s="72">
        <v>42851</v>
      </c>
      <c r="L26" s="43">
        <v>42851</v>
      </c>
    </row>
    <row r="27" spans="1:12" ht="53.25" customHeight="1" x14ac:dyDescent="0.25">
      <c r="A27" s="125">
        <f>A25+1</f>
        <v>59</v>
      </c>
      <c r="B27" s="76" t="s">
        <v>126</v>
      </c>
      <c r="C27" s="76">
        <v>900897675</v>
      </c>
      <c r="D27" s="80">
        <v>42822</v>
      </c>
      <c r="E27" s="63" t="s">
        <v>127</v>
      </c>
      <c r="F27" s="63">
        <v>7616</v>
      </c>
      <c r="G27" s="63">
        <v>69117</v>
      </c>
      <c r="H27" s="105"/>
      <c r="I27" s="78" t="s">
        <v>128</v>
      </c>
      <c r="J27" s="64">
        <v>29978234.010000002</v>
      </c>
      <c r="K27" s="72">
        <v>42851</v>
      </c>
      <c r="L27" s="43">
        <v>42851</v>
      </c>
    </row>
    <row r="28" spans="1:12" ht="23.25" customHeight="1" x14ac:dyDescent="0.25">
      <c r="A28" s="125"/>
      <c r="B28" s="76" t="s">
        <v>126</v>
      </c>
      <c r="C28" s="76">
        <v>900897675</v>
      </c>
      <c r="D28" s="80">
        <v>42822</v>
      </c>
      <c r="E28" s="63" t="s">
        <v>127</v>
      </c>
      <c r="F28" s="63">
        <v>7616</v>
      </c>
      <c r="G28" s="63">
        <v>69217</v>
      </c>
      <c r="H28" s="105"/>
      <c r="I28" s="78">
        <v>12</v>
      </c>
      <c r="J28" s="64">
        <v>46553867.280000001</v>
      </c>
      <c r="K28" s="72">
        <v>42851</v>
      </c>
      <c r="L28" s="43">
        <v>42851</v>
      </c>
    </row>
    <row r="29" spans="1:12" ht="23.25" customHeight="1" x14ac:dyDescent="0.25">
      <c r="A29" s="39">
        <f>A27+1</f>
        <v>60</v>
      </c>
      <c r="B29" s="59" t="s">
        <v>129</v>
      </c>
      <c r="C29" s="59">
        <v>901002988</v>
      </c>
      <c r="D29" s="80">
        <v>42823</v>
      </c>
      <c r="E29" s="59" t="s">
        <v>104</v>
      </c>
      <c r="F29" s="59">
        <v>274916</v>
      </c>
      <c r="G29" s="60">
        <v>71517</v>
      </c>
      <c r="H29" s="61"/>
      <c r="I29" s="65" t="s">
        <v>130</v>
      </c>
      <c r="J29" s="64">
        <v>10420741.039999999</v>
      </c>
      <c r="K29" s="72">
        <v>42851</v>
      </c>
      <c r="L29" s="43">
        <v>42851</v>
      </c>
    </row>
    <row r="30" spans="1:12" ht="42" customHeight="1" x14ac:dyDescent="0.25">
      <c r="A30" s="39">
        <f t="shared" si="0"/>
        <v>61</v>
      </c>
      <c r="B30" s="59" t="s">
        <v>131</v>
      </c>
      <c r="C30" s="59">
        <v>800141397</v>
      </c>
      <c r="D30" s="80">
        <v>42823</v>
      </c>
      <c r="E30" s="59" t="s">
        <v>107</v>
      </c>
      <c r="F30" s="59">
        <v>237916</v>
      </c>
      <c r="G30" s="60">
        <v>73517</v>
      </c>
      <c r="H30" s="61"/>
      <c r="I30" s="65" t="s">
        <v>132</v>
      </c>
      <c r="J30" s="64">
        <v>137505590.97999999</v>
      </c>
      <c r="K30" s="72">
        <v>42851</v>
      </c>
      <c r="L30" s="43">
        <v>42851</v>
      </c>
    </row>
    <row r="31" spans="1:12" ht="23.25" customHeight="1" x14ac:dyDescent="0.25">
      <c r="A31" s="39">
        <f>A30+1</f>
        <v>62</v>
      </c>
      <c r="B31" s="124" t="s">
        <v>133</v>
      </c>
      <c r="C31" s="124"/>
      <c r="D31" s="124"/>
      <c r="E31" s="124"/>
      <c r="F31" s="124"/>
      <c r="G31" s="124"/>
      <c r="H31" s="124"/>
      <c r="I31" s="124"/>
      <c r="J31" s="124"/>
      <c r="K31" s="124"/>
      <c r="L31" s="53"/>
    </row>
    <row r="32" spans="1:12" ht="39.75" customHeight="1" x14ac:dyDescent="0.25">
      <c r="A32" s="39">
        <f t="shared" si="0"/>
        <v>63</v>
      </c>
      <c r="B32" s="12" t="s">
        <v>134</v>
      </c>
      <c r="C32" s="12">
        <v>830119276</v>
      </c>
      <c r="D32" s="1">
        <v>42824</v>
      </c>
      <c r="E32" s="12" t="s">
        <v>135</v>
      </c>
      <c r="F32" s="12">
        <v>219716</v>
      </c>
      <c r="G32" s="39">
        <v>74917</v>
      </c>
      <c r="H32" s="13"/>
      <c r="I32" s="31">
        <v>1470</v>
      </c>
      <c r="J32" s="15">
        <f>325346803.61+404869009.73</f>
        <v>730215813.34000003</v>
      </c>
      <c r="K32" s="85">
        <v>42851</v>
      </c>
      <c r="L32" s="41">
        <v>42851</v>
      </c>
    </row>
  </sheetData>
  <mergeCells count="15">
    <mergeCell ref="A1:K1"/>
    <mergeCell ref="A2:K2"/>
    <mergeCell ref="A3:K3"/>
    <mergeCell ref="A5:K5"/>
    <mergeCell ref="A7:K7"/>
    <mergeCell ref="B23:K23"/>
    <mergeCell ref="A25:A26"/>
    <mergeCell ref="A27:A28"/>
    <mergeCell ref="B31:K31"/>
    <mergeCell ref="A8:H8"/>
    <mergeCell ref="B11:K11"/>
    <mergeCell ref="B12:K12"/>
    <mergeCell ref="B13:K13"/>
    <mergeCell ref="B16:K16"/>
    <mergeCell ref="B22:K22"/>
  </mergeCells>
  <conditionalFormatting sqref="J14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0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24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25:J26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27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28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 GENER CSF</vt:lpstr>
      <vt:lpstr>GASTOS GENER SSF</vt:lpstr>
      <vt:lpstr>GASTOS PERSONAL</vt:lpstr>
      <vt:lpstr>INVERSION</vt:lpstr>
      <vt:lpstr>RESERVA PSTAL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2017-05-11T14:53:28Z</dcterms:modified>
</cp:coreProperties>
</file>