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GASTOS GENERALES MEVAL" sheetId="1" r:id="rId1"/>
    <sheet name="BIENESTAR RECURSO 16" sheetId="2" r:id="rId2"/>
  </sheets>
  <definedNames>
    <definedName name="_xlnm._FilterDatabase" localSheetId="0" hidden="1">'GASTOS GENERALES MEVAL'!$A$1:$H$113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9" i="1" l="1"/>
  <c r="F18" i="2" l="1"/>
  <c r="F17" i="2"/>
  <c r="F8" i="2"/>
  <c r="F4" i="2"/>
  <c r="F113" i="1"/>
  <c r="F100" i="1"/>
  <c r="F94" i="1"/>
  <c r="F73" i="1"/>
  <c r="F60" i="1"/>
  <c r="F57" i="1"/>
  <c r="F45" i="1"/>
  <c r="F35" i="1"/>
  <c r="F33" i="1"/>
  <c r="F18" i="1"/>
  <c r="F17" i="1"/>
  <c r="F14" i="1"/>
</calcChain>
</file>

<file path=xl/sharedStrings.xml><?xml version="1.0" encoding="utf-8"?>
<sst xmlns="http://schemas.openxmlformats.org/spreadsheetml/2006/main" count="375" uniqueCount="232">
  <si>
    <t>TURNO</t>
  </si>
  <si>
    <t># CONTRATO</t>
  </si>
  <si>
    <t xml:space="preserve">PROVEEDOR </t>
  </si>
  <si>
    <t># FACTURA</t>
  </si>
  <si>
    <t>FECHA DE RECEPCIÓN</t>
  </si>
  <si>
    <t>VALOR</t>
  </si>
  <si>
    <t>NRO. RADICADO SIIF</t>
  </si>
  <si>
    <t>12-1-10056-16</t>
  </si>
  <si>
    <t>VANESSA CAROLINA NEGRETE RIVERA</t>
  </si>
  <si>
    <t>CUENTA DE COBRO 003</t>
  </si>
  <si>
    <t>12-7-10006-16</t>
  </si>
  <si>
    <t xml:space="preserve">OSPINA ARANGO DANIELA  </t>
  </si>
  <si>
    <t>CUENTA DE COBRO 014</t>
  </si>
  <si>
    <t>12-6-10025-16</t>
  </si>
  <si>
    <t>MARY SOL DUQUE HURTADO</t>
  </si>
  <si>
    <t xml:space="preserve">0311 - 0312 - 0314 - 0315 - 0316 - 0318 - 0319 - 0321 -  </t>
  </si>
  <si>
    <t>89916 - 90016</t>
  </si>
  <si>
    <t>ORDEN COMPRA 4540</t>
  </si>
  <si>
    <t>UNION TEMPORAL SEISO - SERCONAL</t>
  </si>
  <si>
    <t>12-2-10060-16</t>
  </si>
  <si>
    <t>EQUIPARO LTDA</t>
  </si>
  <si>
    <t>16946 - 16947 - 16948</t>
  </si>
  <si>
    <t>12-7-10042-16</t>
  </si>
  <si>
    <t>SAN AGUSTIN EVENTOS Y TURISMO SAS</t>
  </si>
  <si>
    <t xml:space="preserve">1119 - 1121 - 1122 - 1123 - 1124 - 1125 - 1126 - 1128 - 1130 - 1131 - 1132 - 1133 - 1134 - 1135 - 1136 - 1137 - 1138 - 1140 - 1141 - 1142 - 1143 - 1155 - 1156 - 1157 - </t>
  </si>
  <si>
    <t>12-7-10043-16</t>
  </si>
  <si>
    <t>MAX EVENT  BTL SAS</t>
  </si>
  <si>
    <t>1628 - 1629 - 1635</t>
  </si>
  <si>
    <t>12-7-10030-16</t>
  </si>
  <si>
    <t>HIGIENE Y SEGURIDAD SAS</t>
  </si>
  <si>
    <t>0072</t>
  </si>
  <si>
    <t>18-5-10066-16</t>
  </si>
  <si>
    <t>SERVICIOS POSTALES NACIONALES S.A.</t>
  </si>
  <si>
    <t>SPN-03-8041</t>
  </si>
  <si>
    <t>12-5-10059-15</t>
  </si>
  <si>
    <t>03-8044
03-8043</t>
  </si>
  <si>
    <t>12-8-10020-16</t>
  </si>
  <si>
    <t>AGROSUMINISTROS DE COLOMBIA S.A.S.</t>
  </si>
  <si>
    <t>1718 - 1719 - 1720 - 1721 - 1722</t>
  </si>
  <si>
    <t>1723 - 1724 - 1725 - 1726 - 1727</t>
  </si>
  <si>
    <t>12-7-10029-16</t>
  </si>
  <si>
    <t>TH INGENIERIA SAS</t>
  </si>
  <si>
    <t>0913 -0914 - 0915 - 0917  - 0945 - 0946 - 0950 - 0925 - 0956 - 0927 - 0928 - 0931 - 0934</t>
  </si>
  <si>
    <t>93016 - 93116</t>
  </si>
  <si>
    <t xml:space="preserve">1198 - 1200 - 1203 - 1211 - </t>
  </si>
  <si>
    <t xml:space="preserve">0947 - 0948 - 0949 </t>
  </si>
  <si>
    <t>12-7-100062-15</t>
  </si>
  <si>
    <t>DIANA CATALINA ZAPATA PULGARIN Y/O AIRE SONIDO Y ACCESORIOS</t>
  </si>
  <si>
    <t>13398 -13399 - 13405 - 13406 - 13403</t>
  </si>
  <si>
    <t>94416 - 94516</t>
  </si>
  <si>
    <t>12-7-10063-15</t>
  </si>
  <si>
    <t>CONSORCIO MOTOS RUTA 80 SAS - JAFE SAS</t>
  </si>
  <si>
    <t xml:space="preserve">615 - 616 </t>
  </si>
  <si>
    <t>94616  - 94716</t>
  </si>
  <si>
    <t>12-8-10005-16</t>
  </si>
  <si>
    <t>DISTRIBUIDORA LA ALCANCÍA S.A.S</t>
  </si>
  <si>
    <t>12-6-10040-16</t>
  </si>
  <si>
    <t xml:space="preserve">O.L. INGENIERIA DE CONSTRUCCIONES S.A.S. </t>
  </si>
  <si>
    <t>12-1-10083-16</t>
  </si>
  <si>
    <t>EDATEL S.A. E.S.P</t>
  </si>
  <si>
    <t>12-8-10026-16</t>
  </si>
  <si>
    <t>INVERSORA GALAXIA S.A.S</t>
  </si>
  <si>
    <t>12-8-10027-16</t>
  </si>
  <si>
    <t>ELEJALDEGAVIRIA MAURICIO Y/O SERVICENTRO NUTIBARA</t>
  </si>
  <si>
    <t>03-8188 / 
03-8187</t>
  </si>
  <si>
    <t xml:space="preserve">108916 - 109016 </t>
  </si>
  <si>
    <t>12-7-10013-16</t>
  </si>
  <si>
    <t>EQUIPARO LTDA.</t>
  </si>
  <si>
    <t>17015 - 17016</t>
  </si>
  <si>
    <t>12-2-10070-16</t>
  </si>
  <si>
    <t>CARRERA ARIAS GUERLY ALEXANDER Y/O ALMACÉN MILITAR EL INFANTE</t>
  </si>
  <si>
    <t xml:space="preserve">12-7-10031-16 </t>
  </si>
  <si>
    <t>MARULANDA VALENCIA OCTAVIO Y/O SEGURIDAD CONTRA INCENDIOS</t>
  </si>
  <si>
    <t>24163 - 24171 - 24147 - 24168</t>
  </si>
  <si>
    <t>109516 - 109616</t>
  </si>
  <si>
    <t>12-7-10061-16</t>
  </si>
  <si>
    <t>16986 - 16987 - 16988 - 16989 - 16990 - 16991 - 16992 - 16993 - 16995</t>
  </si>
  <si>
    <t>12-8-10041-16</t>
  </si>
  <si>
    <t>CORREA PEREZ HUGO ESNEYDER Y/O CENTRO DE COPIADO Y PAPELERIA RAPITODO</t>
  </si>
  <si>
    <t>2394 - 2328 - 2406 - 2404 - 2405</t>
  </si>
  <si>
    <t>109816 - 109916 - 110016</t>
  </si>
  <si>
    <t>0081</t>
  </si>
  <si>
    <t>618 - 619</t>
  </si>
  <si>
    <t>110316 - 110416</t>
  </si>
  <si>
    <t>12-7-10075-16</t>
  </si>
  <si>
    <t>ODINTEC SAS</t>
  </si>
  <si>
    <t>12-7-10037-16</t>
  </si>
  <si>
    <t xml:space="preserve">HERNANDO DE JESUS BONET ESCOBAR </t>
  </si>
  <si>
    <t>5902 - 5903</t>
  </si>
  <si>
    <t>12-2-10076-16</t>
  </si>
  <si>
    <t>COMERCIALIZADORA JORGE LONDOÑO SAS</t>
  </si>
  <si>
    <t xml:space="preserve">2702 - 2696 -  2697 </t>
  </si>
  <si>
    <t>110716  - 110816</t>
  </si>
  <si>
    <t>12-8-10028-16</t>
  </si>
  <si>
    <t>CARDONA GAVIRIA JOSE ARTURO Y/O INDUSTRIAS EL REFLEJO</t>
  </si>
  <si>
    <t xml:space="preserve">9496 - 9497 - 9498 - 9499 </t>
  </si>
  <si>
    <t>12-7-10074-16</t>
  </si>
  <si>
    <t>CT+INNOVA S.A.S.</t>
  </si>
  <si>
    <t>002</t>
  </si>
  <si>
    <t>12-2-10053-16</t>
  </si>
  <si>
    <t>RAMIREZ ECHAVARRIA ALVARO ENRIQUE Y/O DOTAHOGAR</t>
  </si>
  <si>
    <t>3605 - 3610</t>
  </si>
  <si>
    <t>ORDEN COMPRA 4476</t>
  </si>
  <si>
    <t>GRUPO EDS AUTOGAS S.A.S</t>
  </si>
  <si>
    <t xml:space="preserve">55362 - 55357 - 55358 - 55359 - 56102 - 56098 - 56101 - 56105 - 55363 - 56104 - 55364 - 56103 - 55361 - 56100 - 56099 - 55360 -  </t>
  </si>
  <si>
    <t>111916 - 112016 - 112116 - 112216 -</t>
  </si>
  <si>
    <t>12-8-10008-16</t>
  </si>
  <si>
    <t>GONZALEZ TORRES ARIOLFO ASDRUBAL /ESTACION DE SERVICIOS EL OASIS</t>
  </si>
  <si>
    <t>009</t>
  </si>
  <si>
    <t>12-8-10062-16</t>
  </si>
  <si>
    <t xml:space="preserve">JORGE IVAN CASTAÑEDA GIRALDO </t>
  </si>
  <si>
    <t>039-16</t>
  </si>
  <si>
    <t>12-8-10063-16</t>
  </si>
  <si>
    <t>SÁNCHEZ ZABALA IGNACIO Y/O SERVICENTRO LOS YARUMOS</t>
  </si>
  <si>
    <t>12-8-10064-16</t>
  </si>
  <si>
    <t>SOCIEDAD INVERSIONES HERMANOS VILLEGAS Y ASOCIADOS LTDA</t>
  </si>
  <si>
    <t>12-8-10065-16</t>
  </si>
  <si>
    <t>ESTACIÓN DE SERVICIOS LA VARIANTE DE SANTA FE DE ANTIOQUIA LIMITADA</t>
  </si>
  <si>
    <t>15478</t>
  </si>
  <si>
    <t>12-8-10067-16</t>
  </si>
  <si>
    <t>0010</t>
  </si>
  <si>
    <t>18-8-10068-16</t>
  </si>
  <si>
    <t>SAN MIGUEL E.D.S. S.A.S</t>
  </si>
  <si>
    <t>12-8-10071-16</t>
  </si>
  <si>
    <t>INVERSORA GALAXIA S.A.S.</t>
  </si>
  <si>
    <t>12-8-10073-16</t>
  </si>
  <si>
    <t xml:space="preserve">USUGA DAVID LUIS EDUARDO Y/O ESTACIÓN DEL RIO </t>
  </si>
  <si>
    <t>12-8-10081-16</t>
  </si>
  <si>
    <t>EDS LA CHAPARRALA Y/O JUAN DIEGO MENDOZA OCHOA</t>
  </si>
  <si>
    <t>Orden de Compra 11537</t>
  </si>
  <si>
    <t>56570 - 55977 - 55381</t>
  </si>
  <si>
    <t>16994 - 16996</t>
  </si>
  <si>
    <t xml:space="preserve">1226 - 1227 - 1241 - 1242 - 1247 - 1248 - 1251 - 1252 - 1254 - 1145 - 1146 - 1147 - 1148 - 1149 - 1150 - 1151 - 1152 - 1153 - 1162 - 1163 -1213 - 1214 - 1222 - 1224 - 1229 - </t>
  </si>
  <si>
    <t>13416 - 13417</t>
  </si>
  <si>
    <t xml:space="preserve">113916 - 114016  </t>
  </si>
  <si>
    <t>01344 - 01345</t>
  </si>
  <si>
    <t>114216 - 114316</t>
  </si>
  <si>
    <t>0080</t>
  </si>
  <si>
    <t>12-7-10036-16</t>
  </si>
  <si>
    <t>EL COLOMBIANO S.A &amp; CIA S.C.A</t>
  </si>
  <si>
    <t>5011-32644</t>
  </si>
  <si>
    <t>12-7-10059-16</t>
  </si>
  <si>
    <t>THYSSENKRUPP ELEVADORES S.A</t>
  </si>
  <si>
    <t>12-7-10093-16</t>
  </si>
  <si>
    <t>INDUSTRIAS ALIMENTICIAS S.A.S</t>
  </si>
  <si>
    <t>12-8-10085-16</t>
  </si>
  <si>
    <t>TECNOLOGIA MODULAR SAS</t>
  </si>
  <si>
    <t>1597 - 1599 -1600 - 1601 - 1602 - 1603 - 1604 - 1605 - 1606 - 1607 - 1608 - 1609 -</t>
  </si>
  <si>
    <t>114916 - 115016</t>
  </si>
  <si>
    <t xml:space="preserve">1618 - 1620 - 1621 - 1622 - 1623 - 1649 - 1667 - 1668 -  </t>
  </si>
  <si>
    <t>12-8-10087-16</t>
  </si>
  <si>
    <t>DISTRIBUIDORA Y COMERCIALIZADORA  CELTA</t>
  </si>
  <si>
    <t>0119 - 0120</t>
  </si>
  <si>
    <t xml:space="preserve">1257 - 1259 - 1265 - 1266 - 1272 - 1273 -1274 - 1275 - 1278 - 1279 - 1281 - 1270 - </t>
  </si>
  <si>
    <t>1661 - 1662 - 1663</t>
  </si>
  <si>
    <t>12-2-10088-16</t>
  </si>
  <si>
    <t>AMERICAN INSAP INGENIERIA Y SERVICIOS S.A.S.</t>
  </si>
  <si>
    <t>10949 - 10951</t>
  </si>
  <si>
    <t>12-2-10084-16</t>
  </si>
  <si>
    <t>TECNOLOGIA MODULAR S.A.S</t>
  </si>
  <si>
    <t xml:space="preserve">1625 - 1627 - 1628 - 1629 - 1630 - 1631 - </t>
  </si>
  <si>
    <t>12-2-10051-16</t>
  </si>
  <si>
    <t>COLTECH S.A.S.</t>
  </si>
  <si>
    <t>12-2-10089-16</t>
  </si>
  <si>
    <t>SITEC SUMINISTROS S.A.S</t>
  </si>
  <si>
    <t>4027 - 4028</t>
  </si>
  <si>
    <t xml:space="preserve">116716 - 116816 </t>
  </si>
  <si>
    <t>12-7-10052-16</t>
  </si>
  <si>
    <t>D´ INGEL S.A.S.</t>
  </si>
  <si>
    <t>1117 - 1118</t>
  </si>
  <si>
    <t>03-8207</t>
  </si>
  <si>
    <t>12-2-10094-16</t>
  </si>
  <si>
    <t>ALMACENES ÉXITO SA</t>
  </si>
  <si>
    <t>7009192856 7009192844 7009192873</t>
  </si>
  <si>
    <t>56988 - 57151</t>
  </si>
  <si>
    <t>043-16</t>
  </si>
  <si>
    <t>12-8-10069-16</t>
  </si>
  <si>
    <t>DISTRACOM S.A.</t>
  </si>
  <si>
    <t>12-8-10072-16</t>
  </si>
  <si>
    <t xml:space="preserve">MUÑETONES YARCE HUGO ALONSO Y/O ESTACION DE SERVICIO AMALFI  </t>
  </si>
  <si>
    <t>1287-1284-1240-1246-1250-1256-1285-1286-1288-1289</t>
  </si>
  <si>
    <t>15486</t>
  </si>
  <si>
    <t>12-8-10082-16</t>
  </si>
  <si>
    <t>DISTRACOM S.A</t>
  </si>
  <si>
    <t>12-7-10091-16</t>
  </si>
  <si>
    <t>CONSORCIO ALMACRO</t>
  </si>
  <si>
    <t>A002-A003-A001-M001-A005</t>
  </si>
  <si>
    <t>118916 - 119016 - 119116 - 119216</t>
  </si>
  <si>
    <t>12-2-10092-16</t>
  </si>
  <si>
    <t>JORGE OTONIEL COSTA GOMEZ Y/O METALICAS COSTA NIT. 16832397-7</t>
  </si>
  <si>
    <t>Orden de Compra 12433</t>
  </si>
  <si>
    <t xml:space="preserve">21827 - 21828 - 21826 - 21824 - 21825 - 21829 -  21925 - 21923 -  </t>
  </si>
  <si>
    <t>12-7-10090-16</t>
  </si>
  <si>
    <t xml:space="preserve">13426 - 13424 - 13425 </t>
  </si>
  <si>
    <t>Orden de Compra 13147</t>
  </si>
  <si>
    <t>UNION TEMPORAL ASEO COLOMBIA</t>
  </si>
  <si>
    <t>04 - 03</t>
  </si>
  <si>
    <t xml:space="preserve">13428 - 13427 - 13431 - 13429 - 13430 </t>
  </si>
  <si>
    <t xml:space="preserve"> DIRAF 06-2-10044-16 </t>
  </si>
  <si>
    <t>COLOMBIANA DE SOFTWARE Y HARDWARE COLSOF S.A.</t>
  </si>
  <si>
    <t>Resolucion 1687</t>
  </si>
  <si>
    <t>121016 - 121116</t>
  </si>
  <si>
    <t>115716 - 115816 -116216</t>
  </si>
  <si>
    <t>FECHA DE PAGO</t>
  </si>
  <si>
    <t>92616 - 92716</t>
  </si>
  <si>
    <t>109116 - 109216</t>
  </si>
  <si>
    <t>12-7-10058-16</t>
  </si>
  <si>
    <t>16955 - 16979</t>
  </si>
  <si>
    <t>1127 - 1154 - 1158 - 1159 - 1160 - 1164 - 1129 - 1139 - 1161</t>
  </si>
  <si>
    <t>1626 - 1627 - 1630 -1631 - 1632 -1633 -1634 -1636 -1637 -1638 -1639 -1640 -1641 -1642 -1643 -1644</t>
  </si>
  <si>
    <t xml:space="preserve">1201 - 1202 - 1204 - 1207 - 1208 - 1215 - 1205 - 1210 - </t>
  </si>
  <si>
    <t>12-8-10044-16</t>
  </si>
  <si>
    <t>UNION TEMPORAL SEISCO - SERCONAL</t>
  </si>
  <si>
    <t>1346 - 1348 - 1349</t>
  </si>
  <si>
    <t>12-1-10079-16</t>
  </si>
  <si>
    <t>INMOBILIARIA LA 30 SAS</t>
  </si>
  <si>
    <t>12-7-10086-16</t>
  </si>
  <si>
    <t>SUMEC SUMINISTROS ESPECIALES DE COLOMBIA S.A.S</t>
  </si>
  <si>
    <t>0906 - 0908 - 0909 - 0910 - 0910 - 0911 -</t>
  </si>
  <si>
    <t>24164 - 24156</t>
  </si>
  <si>
    <t>106016 - 108116</t>
  </si>
  <si>
    <t>1225 - 1228 - 1230 - 1243 - 1253 - 1249 - 1223</t>
  </si>
  <si>
    <t>004</t>
  </si>
  <si>
    <t>1258 - 1280</t>
  </si>
  <si>
    <t>1584 - 1585 - 1592 - 1593 - 1594 - 1595 - 1596</t>
  </si>
  <si>
    <t>12-7-10078-16</t>
  </si>
  <si>
    <t>PISCINAS MG SAS</t>
  </si>
  <si>
    <t>05 - 06 - 07</t>
  </si>
  <si>
    <t>119816 - 120016</t>
  </si>
  <si>
    <t>120716 - 120816</t>
  </si>
  <si>
    <t>120316 - 120416</t>
  </si>
  <si>
    <t>0327 - 0328 - 0329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</si>
</sst>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2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/>
    </xf>
    <xf numFmtId="43" fontId="0" fillId="0" borderId="1" xfId="1" applyFont="1" applyFill="1" applyBorder="1"/>
    <xf numFmtId="43" fontId="0" fillId="0" borderId="1" xfId="1" applyFont="1" applyFill="1" applyBorder="1" applyAlignment="1">
      <alignment horizontal="center" vertical="center"/>
    </xf>
    <xf numFmtId="0" fontId="0" fillId="0" borderId="0" xfId="0" applyFill="1"/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43" fontId="0" fillId="2" borderId="1" xfId="1" applyFont="1" applyFill="1" applyBorder="1" applyAlignment="1">
      <alignment horizontal="center" vertical="center" wrapText="1"/>
    </xf>
    <xf numFmtId="0" fontId="0" fillId="2" borderId="1" xfId="1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1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3" fontId="0" fillId="2" borderId="1" xfId="1" applyFont="1" applyFill="1" applyBorder="1"/>
    <xf numFmtId="14" fontId="0" fillId="2" borderId="3" xfId="0" applyNumberForma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43" fontId="0" fillId="2" borderId="1" xfId="1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0" fillId="2" borderId="0" xfId="0" applyFill="1" applyBorder="1"/>
    <xf numFmtId="43" fontId="0" fillId="2" borderId="0" xfId="1" applyFont="1" applyFill="1" applyBorder="1" applyAlignment="1">
      <alignment horizontal="center" vertical="center" wrapText="1"/>
    </xf>
    <xf numFmtId="43" fontId="0" fillId="2" borderId="0" xfId="0" applyNumberFormat="1" applyFill="1" applyBorder="1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3" fontId="2" fillId="3" borderId="7" xfId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4" fontId="0" fillId="2" borderId="10" xfId="0" applyNumberFormat="1" applyFill="1" applyBorder="1" applyAlignment="1">
      <alignment horizontal="center" vertical="center" wrapText="1"/>
    </xf>
    <xf numFmtId="14" fontId="0" fillId="2" borderId="10" xfId="0" applyNumberForma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14" fontId="0" fillId="2" borderId="15" xfId="0" applyNumberFormat="1" applyFill="1" applyBorder="1" applyAlignment="1">
      <alignment horizontal="center" vertical="center" wrapText="1"/>
    </xf>
    <xf numFmtId="43" fontId="0" fillId="2" borderId="15" xfId="0" applyNumberFormat="1" applyFont="1" applyFill="1" applyBorder="1" applyAlignment="1">
      <alignment horizontal="center" vertical="center"/>
    </xf>
    <xf numFmtId="0" fontId="0" fillId="2" borderId="15" xfId="1" applyNumberFormat="1" applyFont="1" applyFill="1" applyBorder="1" applyAlignment="1">
      <alignment horizontal="center" vertical="center" wrapText="1"/>
    </xf>
    <xf numFmtId="14" fontId="0" fillId="2" borderId="16" xfId="0" applyNumberFormat="1" applyFill="1" applyBorder="1" applyAlignment="1">
      <alignment horizontal="center" vertical="center" wrapText="1"/>
    </xf>
    <xf numFmtId="0" fontId="0" fillId="0" borderId="2" xfId="1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9" xfId="0" applyFill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49" fontId="0" fillId="0" borderId="15" xfId="0" applyNumberFormat="1" applyFill="1" applyBorder="1" applyAlignment="1">
      <alignment horizontal="center" vertical="center" wrapText="1"/>
    </xf>
    <xf numFmtId="14" fontId="0" fillId="0" borderId="15" xfId="0" applyNumberFormat="1" applyFill="1" applyBorder="1" applyAlignment="1">
      <alignment horizontal="center" vertical="center" wrapText="1"/>
    </xf>
    <xf numFmtId="43" fontId="0" fillId="0" borderId="15" xfId="1" applyFont="1" applyFill="1" applyBorder="1" applyAlignment="1">
      <alignment horizontal="center" vertical="center"/>
    </xf>
    <xf numFmtId="0" fontId="0" fillId="0" borderId="15" xfId="1" applyNumberFormat="1" applyFont="1" applyFill="1" applyBorder="1" applyAlignment="1">
      <alignment horizontal="center" vertical="center" wrapText="1"/>
    </xf>
    <xf numFmtId="14" fontId="0" fillId="0" borderId="16" xfId="0" applyNumberFormat="1" applyFill="1" applyBorder="1" applyAlignment="1">
      <alignment horizontal="center" vertical="center"/>
    </xf>
    <xf numFmtId="43" fontId="2" fillId="3" borderId="17" xfId="1" applyFont="1" applyFill="1" applyBorder="1" applyAlignment="1">
      <alignment horizontal="center" vertical="center" wrapText="1"/>
    </xf>
    <xf numFmtId="0" fontId="2" fillId="3" borderId="7" xfId="1" applyNumberFormat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tabSelected="1" topLeftCell="A97" workbookViewId="0">
      <selection activeCell="L101" sqref="L101"/>
    </sheetView>
  </sheetViews>
  <sheetFormatPr baseColWidth="10" defaultColWidth="9.140625" defaultRowHeight="15" x14ac:dyDescent="0.25"/>
  <cols>
    <col min="1" max="2" width="14.7109375" style="12" customWidth="1"/>
    <col min="3" max="3" width="33" style="12" customWidth="1"/>
    <col min="4" max="4" width="22.140625" style="12" customWidth="1"/>
    <col min="5" max="8" width="14.7109375" style="12" customWidth="1"/>
    <col min="9" max="16384" width="9.140625" style="12"/>
  </cols>
  <sheetData>
    <row r="1" spans="1:8" ht="30" x14ac:dyDescent="0.25">
      <c r="A1" s="33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5" t="s">
        <v>5</v>
      </c>
      <c r="G1" s="35" t="s">
        <v>6</v>
      </c>
      <c r="H1" s="36" t="s">
        <v>203</v>
      </c>
    </row>
    <row r="2" spans="1:8" ht="30" x14ac:dyDescent="0.25">
      <c r="A2" s="37">
        <v>325</v>
      </c>
      <c r="B2" s="13" t="s">
        <v>7</v>
      </c>
      <c r="C2" s="13" t="s">
        <v>8</v>
      </c>
      <c r="D2" s="13" t="s">
        <v>9</v>
      </c>
      <c r="E2" s="14">
        <v>42709</v>
      </c>
      <c r="F2" s="15">
        <v>1793736</v>
      </c>
      <c r="G2" s="16">
        <v>89716</v>
      </c>
      <c r="H2" s="38">
        <v>42713</v>
      </c>
    </row>
    <row r="3" spans="1:8" x14ac:dyDescent="0.25">
      <c r="A3" s="37">
        <v>326</v>
      </c>
      <c r="B3" s="13" t="s">
        <v>10</v>
      </c>
      <c r="C3" s="13" t="s">
        <v>11</v>
      </c>
      <c r="D3" s="17" t="s">
        <v>12</v>
      </c>
      <c r="E3" s="14">
        <v>42709</v>
      </c>
      <c r="F3" s="15">
        <v>5208600</v>
      </c>
      <c r="G3" s="16">
        <v>89816</v>
      </c>
      <c r="H3" s="38">
        <v>42713</v>
      </c>
    </row>
    <row r="4" spans="1:8" ht="45" x14ac:dyDescent="0.25">
      <c r="A4" s="37">
        <v>327</v>
      </c>
      <c r="B4" s="13" t="s">
        <v>13</v>
      </c>
      <c r="C4" s="13" t="s">
        <v>14</v>
      </c>
      <c r="D4" s="13" t="s">
        <v>15</v>
      </c>
      <c r="E4" s="14">
        <v>42709</v>
      </c>
      <c r="F4" s="15">
        <v>118463276.75</v>
      </c>
      <c r="G4" s="16" t="s">
        <v>16</v>
      </c>
      <c r="H4" s="38">
        <v>42713</v>
      </c>
    </row>
    <row r="5" spans="1:8" ht="30" x14ac:dyDescent="0.25">
      <c r="A5" s="37">
        <v>328</v>
      </c>
      <c r="B5" s="13" t="s">
        <v>17</v>
      </c>
      <c r="C5" s="13" t="s">
        <v>18</v>
      </c>
      <c r="D5" s="13">
        <v>1192</v>
      </c>
      <c r="E5" s="14">
        <v>42709</v>
      </c>
      <c r="F5" s="15">
        <v>5806927.4699999997</v>
      </c>
      <c r="G5" s="16">
        <v>90116</v>
      </c>
      <c r="H5" s="38">
        <v>42717</v>
      </c>
    </row>
    <row r="6" spans="1:8" x14ac:dyDescent="0.25">
      <c r="A6" s="37">
        <v>329</v>
      </c>
      <c r="B6" s="13" t="s">
        <v>19</v>
      </c>
      <c r="C6" s="13" t="s">
        <v>20</v>
      </c>
      <c r="D6" s="13" t="s">
        <v>21</v>
      </c>
      <c r="E6" s="14">
        <v>42713</v>
      </c>
      <c r="F6" s="15">
        <v>44999198</v>
      </c>
      <c r="G6" s="16">
        <v>91816</v>
      </c>
      <c r="H6" s="38">
        <v>42720</v>
      </c>
    </row>
    <row r="7" spans="1:8" ht="105" x14ac:dyDescent="0.25">
      <c r="A7" s="37">
        <v>330</v>
      </c>
      <c r="B7" s="18" t="s">
        <v>22</v>
      </c>
      <c r="C7" s="18" t="s">
        <v>23</v>
      </c>
      <c r="D7" s="13" t="s">
        <v>24</v>
      </c>
      <c r="E7" s="14">
        <v>42713</v>
      </c>
      <c r="F7" s="15">
        <v>38685827</v>
      </c>
      <c r="G7" s="16">
        <v>92016</v>
      </c>
      <c r="H7" s="38">
        <v>42720</v>
      </c>
    </row>
    <row r="8" spans="1:8" x14ac:dyDescent="0.25">
      <c r="A8" s="37">
        <v>331</v>
      </c>
      <c r="B8" s="13" t="s">
        <v>25</v>
      </c>
      <c r="C8" s="13" t="s">
        <v>26</v>
      </c>
      <c r="D8" s="17" t="s">
        <v>27</v>
      </c>
      <c r="E8" s="14">
        <v>42713</v>
      </c>
      <c r="F8" s="15">
        <v>10430000</v>
      </c>
      <c r="G8" s="19">
        <v>92116</v>
      </c>
      <c r="H8" s="38">
        <v>42720</v>
      </c>
    </row>
    <row r="9" spans="1:8" x14ac:dyDescent="0.25">
      <c r="A9" s="37">
        <v>332</v>
      </c>
      <c r="B9" s="13" t="s">
        <v>28</v>
      </c>
      <c r="C9" s="13" t="s">
        <v>29</v>
      </c>
      <c r="D9" s="17" t="s">
        <v>30</v>
      </c>
      <c r="E9" s="14">
        <v>42713</v>
      </c>
      <c r="F9" s="15">
        <v>2620869</v>
      </c>
      <c r="G9" s="16">
        <v>92216</v>
      </c>
      <c r="H9" s="38">
        <v>42720</v>
      </c>
    </row>
    <row r="10" spans="1:8" ht="30" x14ac:dyDescent="0.25">
      <c r="A10" s="37">
        <v>333</v>
      </c>
      <c r="B10" s="13" t="s">
        <v>31</v>
      </c>
      <c r="C10" s="13" t="s">
        <v>32</v>
      </c>
      <c r="D10" s="13" t="s">
        <v>33</v>
      </c>
      <c r="E10" s="14">
        <v>42713</v>
      </c>
      <c r="F10" s="15">
        <v>965480</v>
      </c>
      <c r="G10" s="16">
        <v>92316</v>
      </c>
      <c r="H10" s="38">
        <v>42720</v>
      </c>
    </row>
    <row r="11" spans="1:8" ht="30" x14ac:dyDescent="0.25">
      <c r="A11" s="37">
        <v>334</v>
      </c>
      <c r="B11" s="13" t="s">
        <v>34</v>
      </c>
      <c r="C11" s="13" t="s">
        <v>32</v>
      </c>
      <c r="D11" s="17" t="s">
        <v>35</v>
      </c>
      <c r="E11" s="14">
        <v>42716</v>
      </c>
      <c r="F11" s="15">
        <v>2057800</v>
      </c>
      <c r="G11" s="16" t="s">
        <v>204</v>
      </c>
      <c r="H11" s="38">
        <v>42724</v>
      </c>
    </row>
    <row r="12" spans="1:8" ht="30" x14ac:dyDescent="0.25">
      <c r="A12" s="37">
        <v>335</v>
      </c>
      <c r="B12" s="13" t="s">
        <v>36</v>
      </c>
      <c r="C12" s="13" t="s">
        <v>37</v>
      </c>
      <c r="D12" s="13" t="s">
        <v>38</v>
      </c>
      <c r="E12" s="14">
        <v>42716</v>
      </c>
      <c r="F12" s="15">
        <v>31350188.629999999</v>
      </c>
      <c r="G12" s="19">
        <v>92816</v>
      </c>
      <c r="H12" s="38">
        <v>42724</v>
      </c>
    </row>
    <row r="13" spans="1:8" ht="30" x14ac:dyDescent="0.25">
      <c r="A13" s="37">
        <v>336</v>
      </c>
      <c r="B13" s="13" t="s">
        <v>36</v>
      </c>
      <c r="C13" s="13" t="s">
        <v>37</v>
      </c>
      <c r="D13" s="13" t="s">
        <v>39</v>
      </c>
      <c r="E13" s="14">
        <v>42716</v>
      </c>
      <c r="F13" s="15">
        <v>48190555.119999997</v>
      </c>
      <c r="G13" s="19">
        <v>92916</v>
      </c>
      <c r="H13" s="38">
        <v>42724</v>
      </c>
    </row>
    <row r="14" spans="1:8" ht="60" x14ac:dyDescent="0.25">
      <c r="A14" s="37">
        <v>337</v>
      </c>
      <c r="B14" s="13" t="s">
        <v>40</v>
      </c>
      <c r="C14" s="13" t="s">
        <v>41</v>
      </c>
      <c r="D14" s="13" t="s">
        <v>42</v>
      </c>
      <c r="E14" s="14">
        <v>42717</v>
      </c>
      <c r="F14" s="15">
        <f>19386738.75+11702502</f>
        <v>31089240.75</v>
      </c>
      <c r="G14" s="16" t="s">
        <v>43</v>
      </c>
      <c r="H14" s="39">
        <v>42724</v>
      </c>
    </row>
    <row r="15" spans="1:8" ht="30" x14ac:dyDescent="0.25">
      <c r="A15" s="37">
        <v>338</v>
      </c>
      <c r="B15" s="18" t="s">
        <v>22</v>
      </c>
      <c r="C15" s="18" t="s">
        <v>23</v>
      </c>
      <c r="D15" s="13" t="s">
        <v>44</v>
      </c>
      <c r="E15" s="14">
        <v>42718</v>
      </c>
      <c r="F15" s="15">
        <v>3823000</v>
      </c>
      <c r="G15" s="16">
        <v>94216</v>
      </c>
      <c r="H15" s="38">
        <v>42724</v>
      </c>
    </row>
    <row r="16" spans="1:8" x14ac:dyDescent="0.25">
      <c r="A16" s="37">
        <v>339</v>
      </c>
      <c r="B16" s="13" t="s">
        <v>40</v>
      </c>
      <c r="C16" s="13" t="s">
        <v>41</v>
      </c>
      <c r="D16" s="13" t="s">
        <v>45</v>
      </c>
      <c r="E16" s="14">
        <v>42718</v>
      </c>
      <c r="F16" s="15">
        <v>5950639.3200000003</v>
      </c>
      <c r="G16" s="16">
        <v>94316</v>
      </c>
      <c r="H16" s="39">
        <v>42727</v>
      </c>
    </row>
    <row r="17" spans="1:8" ht="45" x14ac:dyDescent="0.25">
      <c r="A17" s="37">
        <v>340</v>
      </c>
      <c r="B17" s="13" t="s">
        <v>46</v>
      </c>
      <c r="C17" s="13" t="s">
        <v>47</v>
      </c>
      <c r="D17" s="13" t="s">
        <v>48</v>
      </c>
      <c r="E17" s="14">
        <v>42718</v>
      </c>
      <c r="F17" s="15">
        <f>150505587.18+16467154+182451</f>
        <v>167155192.18000001</v>
      </c>
      <c r="G17" s="16" t="s">
        <v>49</v>
      </c>
      <c r="H17" s="38">
        <v>42727</v>
      </c>
    </row>
    <row r="18" spans="1:8" ht="30" x14ac:dyDescent="0.25">
      <c r="A18" s="37">
        <v>341</v>
      </c>
      <c r="B18" s="13" t="s">
        <v>50</v>
      </c>
      <c r="C18" s="13" t="s">
        <v>51</v>
      </c>
      <c r="D18" s="13" t="s">
        <v>52</v>
      </c>
      <c r="E18" s="14">
        <v>42718</v>
      </c>
      <c r="F18" s="15">
        <f>28610017.82+1066619</f>
        <v>29676636.82</v>
      </c>
      <c r="G18" s="16" t="s">
        <v>53</v>
      </c>
      <c r="H18" s="38">
        <v>42727</v>
      </c>
    </row>
    <row r="19" spans="1:8" x14ac:dyDescent="0.25">
      <c r="A19" s="37">
        <v>342</v>
      </c>
      <c r="B19" s="13" t="s">
        <v>54</v>
      </c>
      <c r="C19" s="13" t="s">
        <v>55</v>
      </c>
      <c r="D19" s="13">
        <v>5622</v>
      </c>
      <c r="E19" s="14">
        <v>42718</v>
      </c>
      <c r="F19" s="15">
        <v>2001400</v>
      </c>
      <c r="G19" s="19">
        <v>94816</v>
      </c>
      <c r="H19" s="38">
        <v>42727</v>
      </c>
    </row>
    <row r="20" spans="1:8" ht="30" x14ac:dyDescent="0.25">
      <c r="A20" s="37">
        <v>343</v>
      </c>
      <c r="B20" s="13" t="s">
        <v>56</v>
      </c>
      <c r="C20" s="13" t="s">
        <v>57</v>
      </c>
      <c r="D20" s="13">
        <v>270</v>
      </c>
      <c r="E20" s="14">
        <v>42719</v>
      </c>
      <c r="F20" s="15">
        <v>574100962.71000004</v>
      </c>
      <c r="G20" s="19">
        <v>95516</v>
      </c>
      <c r="H20" s="39">
        <v>42727</v>
      </c>
    </row>
    <row r="21" spans="1:8" x14ac:dyDescent="0.25">
      <c r="A21" s="37">
        <v>344</v>
      </c>
      <c r="B21" s="13" t="s">
        <v>58</v>
      </c>
      <c r="C21" s="13" t="s">
        <v>59</v>
      </c>
      <c r="D21" s="13">
        <v>5003708</v>
      </c>
      <c r="E21" s="14">
        <v>42724</v>
      </c>
      <c r="F21" s="15">
        <v>13920000</v>
      </c>
      <c r="G21" s="16">
        <v>108616</v>
      </c>
      <c r="H21" s="38">
        <v>42727</v>
      </c>
    </row>
    <row r="22" spans="1:8" x14ac:dyDescent="0.25">
      <c r="A22" s="37">
        <v>345</v>
      </c>
      <c r="B22" s="13" t="s">
        <v>60</v>
      </c>
      <c r="C22" s="21" t="s">
        <v>61</v>
      </c>
      <c r="D22" s="13">
        <v>7017</v>
      </c>
      <c r="E22" s="14">
        <v>42724</v>
      </c>
      <c r="F22" s="15">
        <v>1840173.85</v>
      </c>
      <c r="G22" s="16">
        <v>108716</v>
      </c>
      <c r="H22" s="38">
        <v>42727</v>
      </c>
    </row>
    <row r="23" spans="1:8" ht="30" x14ac:dyDescent="0.25">
      <c r="A23" s="37">
        <v>346</v>
      </c>
      <c r="B23" s="13" t="s">
        <v>62</v>
      </c>
      <c r="C23" s="21" t="s">
        <v>63</v>
      </c>
      <c r="D23" s="13">
        <v>60708</v>
      </c>
      <c r="E23" s="14">
        <v>42724</v>
      </c>
      <c r="F23" s="15">
        <v>13775850</v>
      </c>
      <c r="G23" s="16">
        <v>108816</v>
      </c>
      <c r="H23" s="38">
        <v>42727</v>
      </c>
    </row>
    <row r="24" spans="1:8" ht="30" x14ac:dyDescent="0.25">
      <c r="A24" s="37">
        <v>347</v>
      </c>
      <c r="B24" s="13" t="s">
        <v>34</v>
      </c>
      <c r="C24" s="13" t="s">
        <v>32</v>
      </c>
      <c r="D24" s="17" t="s">
        <v>64</v>
      </c>
      <c r="E24" s="14">
        <v>42724</v>
      </c>
      <c r="F24" s="15">
        <v>379470</v>
      </c>
      <c r="G24" s="16" t="s">
        <v>65</v>
      </c>
      <c r="H24" s="38">
        <v>42727</v>
      </c>
    </row>
    <row r="25" spans="1:8" x14ac:dyDescent="0.25">
      <c r="A25" s="37">
        <v>348</v>
      </c>
      <c r="B25" s="13" t="s">
        <v>66</v>
      </c>
      <c r="C25" s="13" t="s">
        <v>67</v>
      </c>
      <c r="D25" s="13" t="s">
        <v>68</v>
      </c>
      <c r="E25" s="14">
        <v>42724</v>
      </c>
      <c r="F25" s="15">
        <v>7416000</v>
      </c>
      <c r="G25" s="16" t="s">
        <v>205</v>
      </c>
      <c r="H25" s="38">
        <v>42727</v>
      </c>
    </row>
    <row r="26" spans="1:8" ht="30" x14ac:dyDescent="0.25">
      <c r="A26" s="37">
        <v>349</v>
      </c>
      <c r="B26" s="13" t="s">
        <v>56</v>
      </c>
      <c r="C26" s="13" t="s">
        <v>57</v>
      </c>
      <c r="D26" s="13">
        <v>273</v>
      </c>
      <c r="E26" s="14">
        <v>42725</v>
      </c>
      <c r="F26" s="15">
        <v>325899037.29000002</v>
      </c>
      <c r="G26" s="19">
        <v>109316</v>
      </c>
      <c r="H26" s="39">
        <v>42731</v>
      </c>
    </row>
    <row r="27" spans="1:8" ht="45" x14ac:dyDescent="0.25">
      <c r="A27" s="37">
        <v>350</v>
      </c>
      <c r="B27" s="13" t="s">
        <v>69</v>
      </c>
      <c r="C27" s="13" t="s">
        <v>70</v>
      </c>
      <c r="D27" s="13">
        <v>4758</v>
      </c>
      <c r="E27" s="14">
        <v>42725</v>
      </c>
      <c r="F27" s="15">
        <v>29800000</v>
      </c>
      <c r="G27" s="16">
        <v>109416</v>
      </c>
      <c r="H27" s="38">
        <v>42731</v>
      </c>
    </row>
    <row r="28" spans="1:8" ht="45" x14ac:dyDescent="0.25">
      <c r="A28" s="37">
        <v>351</v>
      </c>
      <c r="B28" s="13" t="s">
        <v>71</v>
      </c>
      <c r="C28" s="13" t="s">
        <v>72</v>
      </c>
      <c r="D28" s="13" t="s">
        <v>73</v>
      </c>
      <c r="E28" s="20">
        <v>42725</v>
      </c>
      <c r="F28" s="15">
        <v>4824788</v>
      </c>
      <c r="G28" s="16" t="s">
        <v>74</v>
      </c>
      <c r="H28" s="38">
        <v>42731</v>
      </c>
    </row>
    <row r="29" spans="1:8" ht="45" x14ac:dyDescent="0.25">
      <c r="A29" s="37">
        <v>352</v>
      </c>
      <c r="B29" s="13" t="s">
        <v>75</v>
      </c>
      <c r="C29" s="13" t="s">
        <v>20</v>
      </c>
      <c r="D29" s="13" t="s">
        <v>76</v>
      </c>
      <c r="E29" s="14">
        <v>42725</v>
      </c>
      <c r="F29" s="15">
        <v>25000000</v>
      </c>
      <c r="G29" s="16">
        <v>109716</v>
      </c>
      <c r="H29" s="38">
        <v>42731</v>
      </c>
    </row>
    <row r="30" spans="1:8" ht="45" x14ac:dyDescent="0.25">
      <c r="A30" s="37">
        <v>353</v>
      </c>
      <c r="B30" s="13" t="s">
        <v>77</v>
      </c>
      <c r="C30" s="13" t="s">
        <v>78</v>
      </c>
      <c r="D30" s="13" t="s">
        <v>79</v>
      </c>
      <c r="E30" s="20">
        <v>42725</v>
      </c>
      <c r="F30" s="15">
        <v>87209246</v>
      </c>
      <c r="G30" s="16" t="s">
        <v>80</v>
      </c>
      <c r="H30" s="38">
        <v>42731</v>
      </c>
    </row>
    <row r="31" spans="1:8" x14ac:dyDescent="0.25">
      <c r="A31" s="37">
        <v>354</v>
      </c>
      <c r="B31" s="13" t="s">
        <v>28</v>
      </c>
      <c r="C31" s="13" t="s">
        <v>29</v>
      </c>
      <c r="D31" s="17" t="s">
        <v>81</v>
      </c>
      <c r="E31" s="14">
        <v>42725</v>
      </c>
      <c r="F31" s="15">
        <v>54349</v>
      </c>
      <c r="G31" s="16">
        <v>110116</v>
      </c>
      <c r="H31" s="38">
        <v>42731</v>
      </c>
    </row>
    <row r="32" spans="1:8" ht="45" x14ac:dyDescent="0.25">
      <c r="A32" s="37">
        <v>355</v>
      </c>
      <c r="B32" s="13" t="s">
        <v>46</v>
      </c>
      <c r="C32" s="13" t="s">
        <v>47</v>
      </c>
      <c r="D32" s="13">
        <v>13415</v>
      </c>
      <c r="E32" s="20">
        <v>42725</v>
      </c>
      <c r="F32" s="15">
        <v>7457196</v>
      </c>
      <c r="G32" s="16">
        <v>110216</v>
      </c>
      <c r="H32" s="38">
        <v>42731</v>
      </c>
    </row>
    <row r="33" spans="1:8" ht="30" x14ac:dyDescent="0.25">
      <c r="A33" s="37">
        <v>356</v>
      </c>
      <c r="B33" s="13" t="s">
        <v>50</v>
      </c>
      <c r="C33" s="13" t="s">
        <v>51</v>
      </c>
      <c r="D33" s="13" t="s">
        <v>82</v>
      </c>
      <c r="E33" s="14">
        <v>42725</v>
      </c>
      <c r="F33" s="15">
        <f>18895248.76+1116799</f>
        <v>20012047.760000002</v>
      </c>
      <c r="G33" s="16" t="s">
        <v>83</v>
      </c>
      <c r="H33" s="38">
        <v>42731</v>
      </c>
    </row>
    <row r="34" spans="1:8" x14ac:dyDescent="0.25">
      <c r="A34" s="37">
        <v>357</v>
      </c>
      <c r="B34" s="13" t="s">
        <v>84</v>
      </c>
      <c r="C34" s="13" t="s">
        <v>85</v>
      </c>
      <c r="D34" s="13">
        <v>620</v>
      </c>
      <c r="E34" s="20">
        <v>42725</v>
      </c>
      <c r="F34" s="15">
        <v>15859800</v>
      </c>
      <c r="G34" s="16">
        <v>110516</v>
      </c>
      <c r="H34" s="38">
        <v>42731</v>
      </c>
    </row>
    <row r="35" spans="1:8" ht="30" x14ac:dyDescent="0.25">
      <c r="A35" s="37">
        <v>358</v>
      </c>
      <c r="B35" s="13" t="s">
        <v>86</v>
      </c>
      <c r="C35" s="13" t="s">
        <v>87</v>
      </c>
      <c r="D35" s="13" t="s">
        <v>88</v>
      </c>
      <c r="E35" s="14">
        <v>42725</v>
      </c>
      <c r="F35" s="15">
        <f>31496400+3149640</f>
        <v>34646040</v>
      </c>
      <c r="G35" s="16">
        <v>110616</v>
      </c>
      <c r="H35" s="38">
        <v>42731</v>
      </c>
    </row>
    <row r="36" spans="1:8" ht="30" x14ac:dyDescent="0.25">
      <c r="A36" s="37">
        <v>359</v>
      </c>
      <c r="B36" s="13" t="s">
        <v>89</v>
      </c>
      <c r="C36" s="13" t="s">
        <v>90</v>
      </c>
      <c r="D36" s="13" t="s">
        <v>91</v>
      </c>
      <c r="E36" s="14">
        <v>42726</v>
      </c>
      <c r="F36" s="15">
        <v>51624654</v>
      </c>
      <c r="G36" s="16" t="s">
        <v>92</v>
      </c>
      <c r="H36" s="38">
        <v>42731</v>
      </c>
    </row>
    <row r="37" spans="1:8" ht="30" x14ac:dyDescent="0.25">
      <c r="A37" s="37">
        <v>360</v>
      </c>
      <c r="B37" s="13" t="s">
        <v>93</v>
      </c>
      <c r="C37" s="13" t="s">
        <v>94</v>
      </c>
      <c r="D37" s="13" t="s">
        <v>95</v>
      </c>
      <c r="E37" s="14">
        <v>42726</v>
      </c>
      <c r="F37" s="15">
        <v>30710831</v>
      </c>
      <c r="G37" s="16">
        <v>110916</v>
      </c>
      <c r="H37" s="38">
        <v>42731</v>
      </c>
    </row>
    <row r="38" spans="1:8" x14ac:dyDescent="0.25">
      <c r="A38" s="37">
        <v>361</v>
      </c>
      <c r="B38" s="13" t="s">
        <v>96</v>
      </c>
      <c r="C38" s="22" t="s">
        <v>97</v>
      </c>
      <c r="D38" s="23" t="s">
        <v>98</v>
      </c>
      <c r="E38" s="14">
        <v>42726</v>
      </c>
      <c r="F38" s="24">
        <v>24995650</v>
      </c>
      <c r="G38" s="16">
        <v>111116</v>
      </c>
      <c r="H38" s="38">
        <v>42731</v>
      </c>
    </row>
    <row r="39" spans="1:8" ht="30" x14ac:dyDescent="0.25">
      <c r="A39" s="37">
        <v>362</v>
      </c>
      <c r="B39" s="13" t="s">
        <v>56</v>
      </c>
      <c r="C39" s="13" t="s">
        <v>57</v>
      </c>
      <c r="D39" s="13">
        <v>271</v>
      </c>
      <c r="E39" s="25">
        <v>42726</v>
      </c>
      <c r="F39" s="15">
        <v>40000000</v>
      </c>
      <c r="G39" s="16">
        <v>111316</v>
      </c>
      <c r="H39" s="38">
        <v>42731</v>
      </c>
    </row>
    <row r="40" spans="1:8" x14ac:dyDescent="0.25">
      <c r="A40" s="63">
        <v>363</v>
      </c>
      <c r="B40" s="65" t="s">
        <v>99</v>
      </c>
      <c r="C40" s="65" t="s">
        <v>100</v>
      </c>
      <c r="D40" s="65" t="s">
        <v>101</v>
      </c>
      <c r="E40" s="67">
        <v>42726</v>
      </c>
      <c r="F40" s="15">
        <v>50225055</v>
      </c>
      <c r="G40" s="16">
        <v>111416</v>
      </c>
      <c r="H40" s="38">
        <v>42731</v>
      </c>
    </row>
    <row r="41" spans="1:8" x14ac:dyDescent="0.25">
      <c r="A41" s="64"/>
      <c r="B41" s="66"/>
      <c r="C41" s="66"/>
      <c r="D41" s="66"/>
      <c r="E41" s="68"/>
      <c r="F41" s="15">
        <v>118209861</v>
      </c>
      <c r="G41" s="16">
        <v>111516</v>
      </c>
      <c r="H41" s="38">
        <v>42738</v>
      </c>
    </row>
    <row r="42" spans="1:8" x14ac:dyDescent="0.25">
      <c r="A42" s="63">
        <v>364</v>
      </c>
      <c r="B42" s="65" t="s">
        <v>13</v>
      </c>
      <c r="C42" s="65" t="s">
        <v>14</v>
      </c>
      <c r="D42" s="65" t="s">
        <v>231</v>
      </c>
      <c r="E42" s="67">
        <v>42726</v>
      </c>
      <c r="F42" s="15">
        <v>16000000</v>
      </c>
      <c r="G42" s="16">
        <v>111616</v>
      </c>
      <c r="H42" s="38">
        <v>42731</v>
      </c>
    </row>
    <row r="43" spans="1:8" x14ac:dyDescent="0.25">
      <c r="A43" s="64"/>
      <c r="B43" s="66"/>
      <c r="C43" s="66"/>
      <c r="D43" s="66"/>
      <c r="E43" s="68"/>
      <c r="F43" s="15">
        <v>72067219.25</v>
      </c>
      <c r="G43" s="16">
        <v>111716</v>
      </c>
      <c r="H43" s="38">
        <v>42738</v>
      </c>
    </row>
    <row r="44" spans="1:8" ht="30" x14ac:dyDescent="0.25">
      <c r="A44" s="37">
        <v>365</v>
      </c>
      <c r="B44" s="13" t="s">
        <v>56</v>
      </c>
      <c r="C44" s="13" t="s">
        <v>57</v>
      </c>
      <c r="D44" s="13">
        <v>267</v>
      </c>
      <c r="E44" s="25">
        <v>42726</v>
      </c>
      <c r="F44" s="15">
        <v>70000000</v>
      </c>
      <c r="G44" s="16">
        <v>111816</v>
      </c>
      <c r="H44" s="38">
        <v>42738</v>
      </c>
    </row>
    <row r="45" spans="1:8" ht="90" x14ac:dyDescent="0.25">
      <c r="A45" s="37">
        <v>366</v>
      </c>
      <c r="B45" s="13" t="s">
        <v>102</v>
      </c>
      <c r="C45" s="13" t="s">
        <v>103</v>
      </c>
      <c r="D45" s="13" t="s">
        <v>104</v>
      </c>
      <c r="E45" s="25">
        <v>42726</v>
      </c>
      <c r="F45" s="15">
        <f>43669067+2750440+5084406+5944814+932980</f>
        <v>58381707</v>
      </c>
      <c r="G45" s="16" t="s">
        <v>105</v>
      </c>
      <c r="H45" s="38">
        <v>42738</v>
      </c>
    </row>
    <row r="46" spans="1:8" ht="45" x14ac:dyDescent="0.25">
      <c r="A46" s="37">
        <v>367</v>
      </c>
      <c r="B46" s="13" t="s">
        <v>106</v>
      </c>
      <c r="C46" s="21" t="s">
        <v>107</v>
      </c>
      <c r="D46" s="17" t="s">
        <v>108</v>
      </c>
      <c r="E46" s="25">
        <v>42726</v>
      </c>
      <c r="F46" s="15">
        <v>11273709.119999999</v>
      </c>
      <c r="G46" s="16">
        <v>112316</v>
      </c>
      <c r="H46" s="38">
        <v>42738</v>
      </c>
    </row>
    <row r="47" spans="1:8" x14ac:dyDescent="0.25">
      <c r="A47" s="37">
        <v>368</v>
      </c>
      <c r="B47" s="13" t="s">
        <v>109</v>
      </c>
      <c r="C47" s="13" t="s">
        <v>110</v>
      </c>
      <c r="D47" s="17" t="s">
        <v>111</v>
      </c>
      <c r="E47" s="14">
        <v>42726</v>
      </c>
      <c r="F47" s="15">
        <v>10536090</v>
      </c>
      <c r="G47" s="16">
        <v>112416</v>
      </c>
      <c r="H47" s="38">
        <v>42738</v>
      </c>
    </row>
    <row r="48" spans="1:8" ht="30" x14ac:dyDescent="0.25">
      <c r="A48" s="37">
        <v>369</v>
      </c>
      <c r="B48" s="13" t="s">
        <v>112</v>
      </c>
      <c r="C48" s="21" t="s">
        <v>113</v>
      </c>
      <c r="D48" s="13">
        <v>2749</v>
      </c>
      <c r="E48" s="25">
        <v>42726</v>
      </c>
      <c r="F48" s="15">
        <v>15122990</v>
      </c>
      <c r="G48" s="16">
        <v>112516</v>
      </c>
      <c r="H48" s="38">
        <v>42738</v>
      </c>
    </row>
    <row r="49" spans="1:8" ht="45" x14ac:dyDescent="0.25">
      <c r="A49" s="37">
        <v>370</v>
      </c>
      <c r="B49" s="13" t="s">
        <v>114</v>
      </c>
      <c r="C49" s="21" t="s">
        <v>115</v>
      </c>
      <c r="D49" s="13">
        <v>24933</v>
      </c>
      <c r="E49" s="25">
        <v>42726</v>
      </c>
      <c r="F49" s="15">
        <v>8619376</v>
      </c>
      <c r="G49" s="16">
        <v>112616</v>
      </c>
      <c r="H49" s="38">
        <v>42738</v>
      </c>
    </row>
    <row r="50" spans="1:8" ht="45" x14ac:dyDescent="0.25">
      <c r="A50" s="37">
        <v>371</v>
      </c>
      <c r="B50" s="13" t="s">
        <v>116</v>
      </c>
      <c r="C50" s="13" t="s">
        <v>117</v>
      </c>
      <c r="D50" s="17" t="s">
        <v>118</v>
      </c>
      <c r="E50" s="25">
        <v>42726</v>
      </c>
      <c r="F50" s="15">
        <v>24274870</v>
      </c>
      <c r="G50" s="16">
        <v>112716</v>
      </c>
      <c r="H50" s="38">
        <v>42738</v>
      </c>
    </row>
    <row r="51" spans="1:8" ht="45" x14ac:dyDescent="0.25">
      <c r="A51" s="37">
        <v>372</v>
      </c>
      <c r="B51" s="13" t="s">
        <v>119</v>
      </c>
      <c r="C51" s="21" t="s">
        <v>107</v>
      </c>
      <c r="D51" s="17" t="s">
        <v>120</v>
      </c>
      <c r="E51" s="25">
        <v>42726</v>
      </c>
      <c r="F51" s="15">
        <v>5667057</v>
      </c>
      <c r="G51" s="16">
        <v>112816</v>
      </c>
      <c r="H51" s="38">
        <v>42738</v>
      </c>
    </row>
    <row r="52" spans="1:8" x14ac:dyDescent="0.25">
      <c r="A52" s="37">
        <v>373</v>
      </c>
      <c r="B52" s="13" t="s">
        <v>121</v>
      </c>
      <c r="C52" s="13" t="s">
        <v>122</v>
      </c>
      <c r="D52" s="13">
        <v>18438</v>
      </c>
      <c r="E52" s="25">
        <v>42726</v>
      </c>
      <c r="F52" s="15">
        <v>17093095</v>
      </c>
      <c r="G52" s="16">
        <v>112916</v>
      </c>
      <c r="H52" s="38">
        <v>42738</v>
      </c>
    </row>
    <row r="53" spans="1:8" x14ac:dyDescent="0.25">
      <c r="A53" s="37">
        <v>374</v>
      </c>
      <c r="B53" s="13" t="s">
        <v>123</v>
      </c>
      <c r="C53" s="13" t="s">
        <v>124</v>
      </c>
      <c r="D53" s="13">
        <v>7031</v>
      </c>
      <c r="E53" s="25">
        <v>42726</v>
      </c>
      <c r="F53" s="15">
        <v>26071405.469999999</v>
      </c>
      <c r="G53" s="16">
        <v>113016</v>
      </c>
      <c r="H53" s="38">
        <v>42738</v>
      </c>
    </row>
    <row r="54" spans="1:8" x14ac:dyDescent="0.25">
      <c r="A54" s="37">
        <v>375</v>
      </c>
      <c r="B54" s="13" t="s">
        <v>123</v>
      </c>
      <c r="C54" s="13" t="s">
        <v>124</v>
      </c>
      <c r="D54" s="13">
        <v>7034</v>
      </c>
      <c r="E54" s="25">
        <v>42726</v>
      </c>
      <c r="F54" s="15">
        <v>7381884.1399999997</v>
      </c>
      <c r="G54" s="16">
        <v>113116</v>
      </c>
      <c r="H54" s="38">
        <v>42738</v>
      </c>
    </row>
    <row r="55" spans="1:8" ht="30" x14ac:dyDescent="0.25">
      <c r="A55" s="37">
        <v>376</v>
      </c>
      <c r="B55" s="13" t="s">
        <v>125</v>
      </c>
      <c r="C55" s="13" t="s">
        <v>126</v>
      </c>
      <c r="D55" s="13">
        <v>89450</v>
      </c>
      <c r="E55" s="25">
        <v>42726</v>
      </c>
      <c r="F55" s="15">
        <v>12028589.1</v>
      </c>
      <c r="G55" s="16">
        <v>113216</v>
      </c>
      <c r="H55" s="38">
        <v>42738</v>
      </c>
    </row>
    <row r="56" spans="1:8" ht="30" x14ac:dyDescent="0.25">
      <c r="A56" s="37">
        <v>377</v>
      </c>
      <c r="B56" s="13" t="s">
        <v>127</v>
      </c>
      <c r="C56" s="13" t="s">
        <v>128</v>
      </c>
      <c r="D56" s="13">
        <v>70476</v>
      </c>
      <c r="E56" s="25">
        <v>42726</v>
      </c>
      <c r="F56" s="15">
        <v>8290100</v>
      </c>
      <c r="G56" s="16">
        <v>113316</v>
      </c>
      <c r="H56" s="38">
        <v>42738</v>
      </c>
    </row>
    <row r="57" spans="1:8" ht="30" x14ac:dyDescent="0.25">
      <c r="A57" s="37">
        <v>378</v>
      </c>
      <c r="B57" s="13" t="s">
        <v>129</v>
      </c>
      <c r="C57" s="13" t="s">
        <v>103</v>
      </c>
      <c r="D57" s="13" t="s">
        <v>130</v>
      </c>
      <c r="E57" s="25">
        <v>42726</v>
      </c>
      <c r="F57" s="15">
        <f>64188835+32729015</f>
        <v>96917850</v>
      </c>
      <c r="G57" s="16">
        <v>113416</v>
      </c>
      <c r="H57" s="38">
        <v>42738</v>
      </c>
    </row>
    <row r="58" spans="1:8" ht="45" x14ac:dyDescent="0.25">
      <c r="A58" s="37">
        <v>379</v>
      </c>
      <c r="B58" s="13" t="s">
        <v>77</v>
      </c>
      <c r="C58" s="13" t="s">
        <v>78</v>
      </c>
      <c r="D58" s="13">
        <v>2395</v>
      </c>
      <c r="E58" s="25">
        <v>42728</v>
      </c>
      <c r="F58" s="15">
        <v>14297051</v>
      </c>
      <c r="G58" s="16">
        <v>113516</v>
      </c>
      <c r="H58" s="38">
        <v>42738</v>
      </c>
    </row>
    <row r="59" spans="1:8" x14ac:dyDescent="0.25">
      <c r="A59" s="37">
        <v>380</v>
      </c>
      <c r="B59" s="13" t="s">
        <v>66</v>
      </c>
      <c r="C59" s="13" t="s">
        <v>67</v>
      </c>
      <c r="D59" s="13">
        <v>17004</v>
      </c>
      <c r="E59" s="14">
        <v>42728</v>
      </c>
      <c r="F59" s="15">
        <v>3000000</v>
      </c>
      <c r="G59" s="16">
        <v>113616</v>
      </c>
      <c r="H59" s="38">
        <v>42738</v>
      </c>
    </row>
    <row r="60" spans="1:8" x14ac:dyDescent="0.25">
      <c r="A60" s="37">
        <v>381</v>
      </c>
      <c r="B60" s="13" t="s">
        <v>75</v>
      </c>
      <c r="C60" s="13" t="s">
        <v>20</v>
      </c>
      <c r="D60" s="13" t="s">
        <v>131</v>
      </c>
      <c r="E60" s="14">
        <v>42728</v>
      </c>
      <c r="F60" s="15">
        <f>789500+1210500</f>
        <v>2000000</v>
      </c>
      <c r="G60" s="16">
        <v>113716</v>
      </c>
      <c r="H60" s="38">
        <v>42738</v>
      </c>
    </row>
    <row r="61" spans="1:8" ht="120" x14ac:dyDescent="0.25">
      <c r="A61" s="37">
        <v>382</v>
      </c>
      <c r="B61" s="18" t="s">
        <v>22</v>
      </c>
      <c r="C61" s="18" t="s">
        <v>23</v>
      </c>
      <c r="D61" s="13" t="s">
        <v>132</v>
      </c>
      <c r="E61" s="14">
        <v>42728</v>
      </c>
      <c r="F61" s="15">
        <v>65747777</v>
      </c>
      <c r="G61" s="16">
        <v>113816</v>
      </c>
      <c r="H61" s="38">
        <v>42738</v>
      </c>
    </row>
    <row r="62" spans="1:8" ht="45" x14ac:dyDescent="0.25">
      <c r="A62" s="37">
        <v>383</v>
      </c>
      <c r="B62" s="13" t="s">
        <v>46</v>
      </c>
      <c r="C62" s="13" t="s">
        <v>47</v>
      </c>
      <c r="D62" s="13" t="s">
        <v>133</v>
      </c>
      <c r="E62" s="14">
        <v>42728</v>
      </c>
      <c r="F62" s="15">
        <v>198466920.22</v>
      </c>
      <c r="G62" s="16" t="s">
        <v>134</v>
      </c>
      <c r="H62" s="38">
        <v>42738</v>
      </c>
    </row>
    <row r="63" spans="1:8" ht="30" x14ac:dyDescent="0.25">
      <c r="A63" s="37">
        <v>384</v>
      </c>
      <c r="B63" s="13" t="s">
        <v>50</v>
      </c>
      <c r="C63" s="13" t="s">
        <v>51</v>
      </c>
      <c r="D63" s="13">
        <v>617</v>
      </c>
      <c r="E63" s="14">
        <v>42728</v>
      </c>
      <c r="F63" s="15">
        <v>38670000</v>
      </c>
      <c r="G63" s="16">
        <v>114116</v>
      </c>
      <c r="H63" s="38">
        <v>42738</v>
      </c>
    </row>
    <row r="64" spans="1:8" ht="30" x14ac:dyDescent="0.25">
      <c r="A64" s="37">
        <v>385</v>
      </c>
      <c r="B64" s="13" t="s">
        <v>17</v>
      </c>
      <c r="C64" s="13" t="s">
        <v>18</v>
      </c>
      <c r="D64" s="13" t="s">
        <v>135</v>
      </c>
      <c r="E64" s="14">
        <v>42728</v>
      </c>
      <c r="F64" s="15">
        <v>17120606.32</v>
      </c>
      <c r="G64" s="16" t="s">
        <v>136</v>
      </c>
      <c r="H64" s="38">
        <v>42738</v>
      </c>
    </row>
    <row r="65" spans="1:8" x14ac:dyDescent="0.25">
      <c r="A65" s="37">
        <v>386</v>
      </c>
      <c r="B65" s="13" t="s">
        <v>28</v>
      </c>
      <c r="C65" s="13" t="s">
        <v>29</v>
      </c>
      <c r="D65" s="17" t="s">
        <v>137</v>
      </c>
      <c r="E65" s="14">
        <v>42728</v>
      </c>
      <c r="F65" s="15">
        <v>948933</v>
      </c>
      <c r="G65" s="16">
        <v>114416</v>
      </c>
      <c r="H65" s="38">
        <v>42738</v>
      </c>
    </row>
    <row r="66" spans="1:8" ht="45" x14ac:dyDescent="0.25">
      <c r="A66" s="37">
        <v>387</v>
      </c>
      <c r="B66" s="13" t="s">
        <v>71</v>
      </c>
      <c r="C66" s="13" t="s">
        <v>72</v>
      </c>
      <c r="D66" s="13">
        <v>24160</v>
      </c>
      <c r="E66" s="20">
        <v>42728</v>
      </c>
      <c r="F66" s="15">
        <v>661780</v>
      </c>
      <c r="G66" s="16">
        <v>114516</v>
      </c>
      <c r="H66" s="38">
        <v>42738</v>
      </c>
    </row>
    <row r="67" spans="1:8" x14ac:dyDescent="0.25">
      <c r="A67" s="37">
        <v>388</v>
      </c>
      <c r="B67" s="13" t="s">
        <v>138</v>
      </c>
      <c r="C67" s="13" t="s">
        <v>139</v>
      </c>
      <c r="D67" s="17" t="s">
        <v>140</v>
      </c>
      <c r="E67" s="14">
        <v>42728</v>
      </c>
      <c r="F67" s="15">
        <v>184616</v>
      </c>
      <c r="G67" s="16">
        <v>114616</v>
      </c>
      <c r="H67" s="38">
        <v>42738</v>
      </c>
    </row>
    <row r="68" spans="1:8" x14ac:dyDescent="0.25">
      <c r="A68" s="37">
        <v>389</v>
      </c>
      <c r="B68" s="13" t="s">
        <v>141</v>
      </c>
      <c r="C68" s="13" t="s">
        <v>142</v>
      </c>
      <c r="D68" s="13">
        <v>31746</v>
      </c>
      <c r="E68" s="14">
        <v>42728</v>
      </c>
      <c r="F68" s="15">
        <v>4265714</v>
      </c>
      <c r="G68" s="16">
        <v>114716</v>
      </c>
      <c r="H68" s="38">
        <v>42738</v>
      </c>
    </row>
    <row r="69" spans="1:8" x14ac:dyDescent="0.25">
      <c r="A69" s="37">
        <v>390</v>
      </c>
      <c r="B69" s="13" t="s">
        <v>143</v>
      </c>
      <c r="C69" s="13" t="s">
        <v>144</v>
      </c>
      <c r="D69" s="13">
        <v>2160</v>
      </c>
      <c r="E69" s="25">
        <v>42730</v>
      </c>
      <c r="F69" s="15">
        <v>25000000</v>
      </c>
      <c r="G69" s="16">
        <v>114816</v>
      </c>
      <c r="H69" s="38">
        <v>42731</v>
      </c>
    </row>
    <row r="70" spans="1:8" ht="60" x14ac:dyDescent="0.25">
      <c r="A70" s="37">
        <v>391</v>
      </c>
      <c r="B70" s="13" t="s">
        <v>145</v>
      </c>
      <c r="C70" s="13" t="s">
        <v>146</v>
      </c>
      <c r="D70" s="13" t="s">
        <v>147</v>
      </c>
      <c r="E70" s="25">
        <v>42726</v>
      </c>
      <c r="F70" s="15">
        <v>77926795.5</v>
      </c>
      <c r="G70" s="16" t="s">
        <v>148</v>
      </c>
      <c r="H70" s="38">
        <v>42732</v>
      </c>
    </row>
    <row r="71" spans="1:8" ht="45" x14ac:dyDescent="0.25">
      <c r="A71" s="37">
        <v>392</v>
      </c>
      <c r="B71" s="13" t="s">
        <v>25</v>
      </c>
      <c r="C71" s="13" t="s">
        <v>26</v>
      </c>
      <c r="D71" s="17" t="s">
        <v>149</v>
      </c>
      <c r="E71" s="14">
        <v>42730</v>
      </c>
      <c r="F71" s="15">
        <v>91320000</v>
      </c>
      <c r="G71" s="19">
        <v>115116</v>
      </c>
      <c r="H71" s="38">
        <v>42738</v>
      </c>
    </row>
    <row r="72" spans="1:8" ht="30" x14ac:dyDescent="0.25">
      <c r="A72" s="37">
        <v>393</v>
      </c>
      <c r="B72" s="13" t="s">
        <v>150</v>
      </c>
      <c r="C72" s="13" t="s">
        <v>151</v>
      </c>
      <c r="D72" s="13" t="s">
        <v>152</v>
      </c>
      <c r="E72" s="25">
        <v>42730</v>
      </c>
      <c r="F72" s="15">
        <v>65433544.969999999</v>
      </c>
      <c r="G72" s="16">
        <v>115216</v>
      </c>
      <c r="H72" s="38">
        <v>42738</v>
      </c>
    </row>
    <row r="73" spans="1:8" ht="60" x14ac:dyDescent="0.25">
      <c r="A73" s="37">
        <v>394</v>
      </c>
      <c r="B73" s="18" t="s">
        <v>22</v>
      </c>
      <c r="C73" s="18" t="s">
        <v>23</v>
      </c>
      <c r="D73" s="13" t="s">
        <v>153</v>
      </c>
      <c r="E73" s="14">
        <v>42732</v>
      </c>
      <c r="F73" s="15">
        <f>5838000+7786750+3281750</f>
        <v>16906500</v>
      </c>
      <c r="G73" s="16">
        <v>115316</v>
      </c>
      <c r="H73" s="38">
        <v>42738</v>
      </c>
    </row>
    <row r="74" spans="1:8" x14ac:dyDescent="0.25">
      <c r="A74" s="37">
        <v>395</v>
      </c>
      <c r="B74" s="13" t="s">
        <v>25</v>
      </c>
      <c r="C74" s="13" t="s">
        <v>26</v>
      </c>
      <c r="D74" s="17" t="s">
        <v>154</v>
      </c>
      <c r="E74" s="14">
        <v>42732</v>
      </c>
      <c r="F74" s="15">
        <v>8692400</v>
      </c>
      <c r="G74" s="19">
        <v>115416</v>
      </c>
      <c r="H74" s="38">
        <v>42738</v>
      </c>
    </row>
    <row r="75" spans="1:8" x14ac:dyDescent="0.25">
      <c r="A75" s="37">
        <v>396</v>
      </c>
      <c r="B75" s="13" t="s">
        <v>40</v>
      </c>
      <c r="C75" s="13" t="s">
        <v>41</v>
      </c>
      <c r="D75" s="13">
        <v>969</v>
      </c>
      <c r="E75" s="14">
        <v>42732</v>
      </c>
      <c r="F75" s="15">
        <v>280984.53999999998</v>
      </c>
      <c r="G75" s="16">
        <v>115516</v>
      </c>
      <c r="H75" s="39">
        <v>42737</v>
      </c>
    </row>
    <row r="76" spans="1:8" ht="30" x14ac:dyDescent="0.25">
      <c r="A76" s="37">
        <v>397</v>
      </c>
      <c r="B76" s="13" t="s">
        <v>56</v>
      </c>
      <c r="C76" s="13" t="s">
        <v>57</v>
      </c>
      <c r="D76" s="13">
        <v>275</v>
      </c>
      <c r="E76" s="25">
        <v>42732</v>
      </c>
      <c r="F76" s="15">
        <v>300000000</v>
      </c>
      <c r="G76" s="16">
        <v>115616</v>
      </c>
      <c r="H76" s="38">
        <v>42767</v>
      </c>
    </row>
    <row r="77" spans="1:8" ht="30" x14ac:dyDescent="0.25">
      <c r="A77" s="37">
        <v>398</v>
      </c>
      <c r="B77" s="13" t="s">
        <v>155</v>
      </c>
      <c r="C77" s="13" t="s">
        <v>156</v>
      </c>
      <c r="D77" s="13" t="s">
        <v>157</v>
      </c>
      <c r="E77" s="25">
        <v>42732</v>
      </c>
      <c r="F77" s="15">
        <v>79905288.939999998</v>
      </c>
      <c r="G77" s="26" t="s">
        <v>202</v>
      </c>
      <c r="H77" s="38">
        <v>42737</v>
      </c>
    </row>
    <row r="78" spans="1:8" ht="30" x14ac:dyDescent="0.25">
      <c r="A78" s="37">
        <v>399</v>
      </c>
      <c r="B78" s="13" t="s">
        <v>158</v>
      </c>
      <c r="C78" s="13" t="s">
        <v>159</v>
      </c>
      <c r="D78" s="13" t="s">
        <v>160</v>
      </c>
      <c r="E78" s="25">
        <v>42733</v>
      </c>
      <c r="F78" s="15">
        <v>78547974</v>
      </c>
      <c r="G78" s="16">
        <v>116416</v>
      </c>
      <c r="H78" s="38">
        <v>42767</v>
      </c>
    </row>
    <row r="79" spans="1:8" x14ac:dyDescent="0.25">
      <c r="A79" s="63">
        <v>400</v>
      </c>
      <c r="B79" s="65" t="s">
        <v>161</v>
      </c>
      <c r="C79" s="65" t="s">
        <v>162</v>
      </c>
      <c r="D79" s="65">
        <v>1561</v>
      </c>
      <c r="E79" s="67">
        <v>42732</v>
      </c>
      <c r="F79" s="15">
        <v>99928500</v>
      </c>
      <c r="G79" s="16">
        <v>116516</v>
      </c>
      <c r="H79" s="38">
        <v>42767</v>
      </c>
    </row>
    <row r="80" spans="1:8" x14ac:dyDescent="0.25">
      <c r="A80" s="64"/>
      <c r="B80" s="66"/>
      <c r="C80" s="66"/>
      <c r="D80" s="66"/>
      <c r="E80" s="68"/>
      <c r="F80" s="15">
        <v>100960020</v>
      </c>
      <c r="G80" s="16">
        <v>116616</v>
      </c>
      <c r="H80" s="38">
        <v>42737</v>
      </c>
    </row>
    <row r="81" spans="1:8" x14ac:dyDescent="0.25">
      <c r="A81" s="37">
        <v>401</v>
      </c>
      <c r="B81" s="13" t="s">
        <v>163</v>
      </c>
      <c r="C81" s="13" t="s">
        <v>164</v>
      </c>
      <c r="D81" s="13" t="s">
        <v>165</v>
      </c>
      <c r="E81" s="25">
        <v>42732</v>
      </c>
      <c r="F81" s="15">
        <v>123950458.8</v>
      </c>
      <c r="G81" s="16" t="s">
        <v>166</v>
      </c>
      <c r="H81" s="38">
        <v>42737</v>
      </c>
    </row>
    <row r="82" spans="1:8" x14ac:dyDescent="0.25">
      <c r="A82" s="37">
        <v>402</v>
      </c>
      <c r="B82" s="13" t="s">
        <v>167</v>
      </c>
      <c r="C82" s="13" t="s">
        <v>168</v>
      </c>
      <c r="D82" s="13" t="s">
        <v>169</v>
      </c>
      <c r="E82" s="25">
        <v>42733</v>
      </c>
      <c r="F82" s="15">
        <v>60000000</v>
      </c>
      <c r="G82" s="16">
        <v>117016</v>
      </c>
      <c r="H82" s="38">
        <v>42767</v>
      </c>
    </row>
    <row r="83" spans="1:8" ht="30" x14ac:dyDescent="0.25">
      <c r="A83" s="37">
        <v>403</v>
      </c>
      <c r="B83" s="13" t="s">
        <v>34</v>
      </c>
      <c r="C83" s="13" t="s">
        <v>32</v>
      </c>
      <c r="D83" s="17" t="s">
        <v>170</v>
      </c>
      <c r="E83" s="14">
        <v>42734</v>
      </c>
      <c r="F83" s="15">
        <v>1296814.98</v>
      </c>
      <c r="G83" s="16">
        <v>117216</v>
      </c>
      <c r="H83" s="38">
        <v>42767</v>
      </c>
    </row>
    <row r="84" spans="1:8" ht="30" x14ac:dyDescent="0.25">
      <c r="A84" s="37">
        <v>404</v>
      </c>
      <c r="B84" s="13" t="s">
        <v>171</v>
      </c>
      <c r="C84" s="13" t="s">
        <v>172</v>
      </c>
      <c r="D84" s="13" t="s">
        <v>173</v>
      </c>
      <c r="E84" s="25">
        <v>42734</v>
      </c>
      <c r="F84" s="15">
        <v>27200000</v>
      </c>
      <c r="G84" s="16">
        <v>117316</v>
      </c>
      <c r="H84" s="38">
        <v>42737</v>
      </c>
    </row>
    <row r="85" spans="1:8" ht="30" x14ac:dyDescent="0.25">
      <c r="A85" s="37">
        <v>405</v>
      </c>
      <c r="B85" s="13" t="s">
        <v>129</v>
      </c>
      <c r="C85" s="13" t="s">
        <v>103</v>
      </c>
      <c r="D85" s="13" t="s">
        <v>174</v>
      </c>
      <c r="E85" s="25">
        <v>42734</v>
      </c>
      <c r="F85" s="15">
        <v>27082150</v>
      </c>
      <c r="G85" s="16">
        <v>117416</v>
      </c>
      <c r="H85" s="38">
        <v>42767</v>
      </c>
    </row>
    <row r="86" spans="1:8" x14ac:dyDescent="0.25">
      <c r="A86" s="37">
        <v>406</v>
      </c>
      <c r="B86" s="13" t="s">
        <v>109</v>
      </c>
      <c r="C86" s="13" t="s">
        <v>110</v>
      </c>
      <c r="D86" s="17" t="s">
        <v>175</v>
      </c>
      <c r="E86" s="25">
        <v>42734</v>
      </c>
      <c r="F86" s="15">
        <v>3463910</v>
      </c>
      <c r="G86" s="16">
        <v>117516</v>
      </c>
      <c r="H86" s="38">
        <v>42767</v>
      </c>
    </row>
    <row r="87" spans="1:8" ht="45" x14ac:dyDescent="0.25">
      <c r="A87" s="37">
        <v>407</v>
      </c>
      <c r="B87" s="13" t="s">
        <v>114</v>
      </c>
      <c r="C87" s="21" t="s">
        <v>115</v>
      </c>
      <c r="D87" s="13">
        <v>25427</v>
      </c>
      <c r="E87" s="25">
        <v>42734</v>
      </c>
      <c r="F87" s="15">
        <v>8380624</v>
      </c>
      <c r="G87" s="16">
        <v>117616</v>
      </c>
      <c r="H87" s="38">
        <v>42767</v>
      </c>
    </row>
    <row r="88" spans="1:8" x14ac:dyDescent="0.25">
      <c r="A88" s="37">
        <v>408</v>
      </c>
      <c r="B88" s="13" t="s">
        <v>121</v>
      </c>
      <c r="C88" s="13" t="s">
        <v>122</v>
      </c>
      <c r="D88" s="13">
        <v>18439</v>
      </c>
      <c r="E88" s="25">
        <v>42734</v>
      </c>
      <c r="F88" s="15">
        <v>2906905</v>
      </c>
      <c r="G88" s="16">
        <v>117716</v>
      </c>
      <c r="H88" s="38">
        <v>42767</v>
      </c>
    </row>
    <row r="89" spans="1:8" x14ac:dyDescent="0.25">
      <c r="A89" s="37">
        <v>409</v>
      </c>
      <c r="B89" s="13" t="s">
        <v>176</v>
      </c>
      <c r="C89" s="13" t="s">
        <v>177</v>
      </c>
      <c r="D89" s="13">
        <v>11545</v>
      </c>
      <c r="E89" s="25">
        <v>42734</v>
      </c>
      <c r="F89" s="15">
        <v>14000000</v>
      </c>
      <c r="G89" s="16">
        <v>117816</v>
      </c>
      <c r="H89" s="38">
        <v>42767</v>
      </c>
    </row>
    <row r="90" spans="1:8" x14ac:dyDescent="0.25">
      <c r="A90" s="37">
        <v>410</v>
      </c>
      <c r="B90" s="13" t="s">
        <v>123</v>
      </c>
      <c r="C90" s="13" t="s">
        <v>124</v>
      </c>
      <c r="D90" s="13">
        <v>7037</v>
      </c>
      <c r="E90" s="25">
        <v>42734</v>
      </c>
      <c r="F90" s="15">
        <v>6168115.8600000003</v>
      </c>
      <c r="G90" s="16">
        <v>117916</v>
      </c>
      <c r="H90" s="38">
        <v>42767</v>
      </c>
    </row>
    <row r="91" spans="1:8" ht="30" x14ac:dyDescent="0.25">
      <c r="A91" s="37">
        <v>411</v>
      </c>
      <c r="B91" s="13" t="s">
        <v>178</v>
      </c>
      <c r="C91" s="13" t="s">
        <v>179</v>
      </c>
      <c r="D91" s="13">
        <v>69002</v>
      </c>
      <c r="E91" s="25">
        <v>42734</v>
      </c>
      <c r="F91" s="15">
        <v>20000000</v>
      </c>
      <c r="G91" s="16">
        <v>118016</v>
      </c>
      <c r="H91" s="38">
        <v>42767</v>
      </c>
    </row>
    <row r="92" spans="1:8" ht="30" x14ac:dyDescent="0.25">
      <c r="A92" s="37">
        <v>412</v>
      </c>
      <c r="B92" s="13" t="s">
        <v>125</v>
      </c>
      <c r="C92" s="13" t="s">
        <v>126</v>
      </c>
      <c r="D92" s="13">
        <v>89859</v>
      </c>
      <c r="E92" s="25">
        <v>42734</v>
      </c>
      <c r="F92" s="15">
        <v>6971410.9000000004</v>
      </c>
      <c r="G92" s="16">
        <v>118116</v>
      </c>
      <c r="H92" s="38">
        <v>42767</v>
      </c>
    </row>
    <row r="93" spans="1:8" ht="30" x14ac:dyDescent="0.25">
      <c r="A93" s="37">
        <v>413</v>
      </c>
      <c r="B93" s="13" t="s">
        <v>127</v>
      </c>
      <c r="C93" s="13" t="s">
        <v>128</v>
      </c>
      <c r="D93" s="13">
        <v>70487</v>
      </c>
      <c r="E93" s="25">
        <v>42734</v>
      </c>
      <c r="F93" s="15">
        <v>11709900</v>
      </c>
      <c r="G93" s="16">
        <v>118216</v>
      </c>
      <c r="H93" s="38">
        <v>42767</v>
      </c>
    </row>
    <row r="94" spans="1:8" ht="45" x14ac:dyDescent="0.25">
      <c r="A94" s="37">
        <v>414</v>
      </c>
      <c r="B94" s="18" t="s">
        <v>22</v>
      </c>
      <c r="C94" s="18" t="s">
        <v>23</v>
      </c>
      <c r="D94" s="13" t="s">
        <v>180</v>
      </c>
      <c r="E94" s="14">
        <v>42735</v>
      </c>
      <c r="F94" s="15">
        <f>22523473+18761035+26052000</f>
        <v>67336508</v>
      </c>
      <c r="G94" s="16">
        <v>118316</v>
      </c>
      <c r="H94" s="38">
        <v>42767</v>
      </c>
    </row>
    <row r="95" spans="1:8" ht="45" x14ac:dyDescent="0.25">
      <c r="A95" s="37">
        <v>415</v>
      </c>
      <c r="B95" s="13" t="s">
        <v>119</v>
      </c>
      <c r="C95" s="21" t="s">
        <v>107</v>
      </c>
      <c r="D95" s="13">
        <v>11</v>
      </c>
      <c r="E95" s="14">
        <v>42735</v>
      </c>
      <c r="F95" s="15">
        <v>5811134.5700000003</v>
      </c>
      <c r="G95" s="16">
        <v>118416</v>
      </c>
      <c r="H95" s="38">
        <v>42767</v>
      </c>
    </row>
    <row r="96" spans="1:8" ht="45" x14ac:dyDescent="0.25">
      <c r="A96" s="37">
        <v>416</v>
      </c>
      <c r="B96" s="13" t="s">
        <v>116</v>
      </c>
      <c r="C96" s="13" t="s">
        <v>117</v>
      </c>
      <c r="D96" s="17" t="s">
        <v>181</v>
      </c>
      <c r="E96" s="25">
        <v>42735</v>
      </c>
      <c r="F96" s="15">
        <v>6725130</v>
      </c>
      <c r="G96" s="16">
        <v>118516</v>
      </c>
      <c r="H96" s="38">
        <v>42767</v>
      </c>
    </row>
    <row r="97" spans="1:8" ht="30" x14ac:dyDescent="0.25">
      <c r="A97" s="37">
        <v>417</v>
      </c>
      <c r="B97" s="13" t="s">
        <v>112</v>
      </c>
      <c r="C97" s="21" t="s">
        <v>113</v>
      </c>
      <c r="D97" s="13">
        <v>2756</v>
      </c>
      <c r="E97" s="25">
        <v>42735</v>
      </c>
      <c r="F97" s="15">
        <v>5437651.7599999998</v>
      </c>
      <c r="G97" s="16">
        <v>118616</v>
      </c>
      <c r="H97" s="38">
        <v>42767</v>
      </c>
    </row>
    <row r="98" spans="1:8" x14ac:dyDescent="0.25">
      <c r="A98" s="37">
        <v>418</v>
      </c>
      <c r="B98" s="13" t="s">
        <v>123</v>
      </c>
      <c r="C98" s="13" t="s">
        <v>124</v>
      </c>
      <c r="D98" s="13">
        <v>7039</v>
      </c>
      <c r="E98" s="25">
        <v>42735</v>
      </c>
      <c r="F98" s="15">
        <v>15128594.529999999</v>
      </c>
      <c r="G98" s="16">
        <v>118716</v>
      </c>
      <c r="H98" s="38">
        <v>42767</v>
      </c>
    </row>
    <row r="99" spans="1:8" x14ac:dyDescent="0.25">
      <c r="A99" s="37">
        <v>419</v>
      </c>
      <c r="B99" s="13" t="s">
        <v>182</v>
      </c>
      <c r="C99" s="13" t="s">
        <v>183</v>
      </c>
      <c r="D99" s="13">
        <v>109039</v>
      </c>
      <c r="E99" s="14">
        <v>42735</v>
      </c>
      <c r="F99" s="15">
        <v>49626882.450000003</v>
      </c>
      <c r="G99" s="16">
        <v>118816</v>
      </c>
      <c r="H99" s="38">
        <v>42767</v>
      </c>
    </row>
    <row r="100" spans="1:8" ht="45" x14ac:dyDescent="0.25">
      <c r="A100" s="37">
        <v>420</v>
      </c>
      <c r="B100" s="13" t="s">
        <v>184</v>
      </c>
      <c r="C100" s="13" t="s">
        <v>185</v>
      </c>
      <c r="D100" s="13" t="s">
        <v>186</v>
      </c>
      <c r="E100" s="14">
        <v>42735</v>
      </c>
      <c r="F100" s="15">
        <f>8120000+2000000+136810097+80000000</f>
        <v>226930097</v>
      </c>
      <c r="G100" s="16" t="s">
        <v>187</v>
      </c>
      <c r="H100" s="38">
        <v>42737</v>
      </c>
    </row>
    <row r="101" spans="1:8" ht="30" x14ac:dyDescent="0.25">
      <c r="A101" s="37">
        <v>421</v>
      </c>
      <c r="B101" s="13" t="s">
        <v>62</v>
      </c>
      <c r="C101" s="21" t="s">
        <v>63</v>
      </c>
      <c r="D101" s="13">
        <v>61267</v>
      </c>
      <c r="E101" s="14">
        <v>42735</v>
      </c>
      <c r="F101" s="15">
        <v>7132102.5</v>
      </c>
      <c r="G101" s="16">
        <v>119316</v>
      </c>
      <c r="H101" s="38">
        <v>42767</v>
      </c>
    </row>
    <row r="102" spans="1:8" ht="30" x14ac:dyDescent="0.25">
      <c r="A102" s="37">
        <v>422</v>
      </c>
      <c r="B102" s="13" t="s">
        <v>86</v>
      </c>
      <c r="C102" s="13" t="s">
        <v>87</v>
      </c>
      <c r="D102" s="13">
        <v>5920</v>
      </c>
      <c r="E102" s="14">
        <v>42735</v>
      </c>
      <c r="F102" s="15">
        <v>18897840</v>
      </c>
      <c r="G102" s="16">
        <v>119416</v>
      </c>
      <c r="H102" s="38">
        <v>42737</v>
      </c>
    </row>
    <row r="103" spans="1:8" x14ac:dyDescent="0.25">
      <c r="A103" s="63">
        <v>423</v>
      </c>
      <c r="B103" s="65" t="s">
        <v>188</v>
      </c>
      <c r="C103" s="65" t="s">
        <v>189</v>
      </c>
      <c r="D103" s="13">
        <v>3175</v>
      </c>
      <c r="E103" s="67">
        <v>42735</v>
      </c>
      <c r="F103" s="15">
        <v>240506725.68000001</v>
      </c>
      <c r="G103" s="16">
        <v>119516</v>
      </c>
      <c r="H103" s="38">
        <v>42737</v>
      </c>
    </row>
    <row r="104" spans="1:8" x14ac:dyDescent="0.25">
      <c r="A104" s="69"/>
      <c r="B104" s="70"/>
      <c r="C104" s="70"/>
      <c r="D104" s="13">
        <v>3176</v>
      </c>
      <c r="E104" s="71"/>
      <c r="F104" s="15">
        <v>9352872.3599999994</v>
      </c>
      <c r="G104" s="16">
        <v>119616</v>
      </c>
      <c r="H104" s="38">
        <v>42737</v>
      </c>
    </row>
    <row r="105" spans="1:8" ht="30" customHeight="1" x14ac:dyDescent="0.25">
      <c r="A105" s="64"/>
      <c r="B105" s="66"/>
      <c r="C105" s="66"/>
      <c r="D105" s="13">
        <v>3177</v>
      </c>
      <c r="E105" s="68"/>
      <c r="F105" s="15">
        <v>38797100.159999996</v>
      </c>
      <c r="G105" s="16">
        <v>119716</v>
      </c>
      <c r="H105" s="38">
        <v>42767</v>
      </c>
    </row>
    <row r="106" spans="1:8" ht="45" customHeight="1" x14ac:dyDescent="0.25">
      <c r="A106" s="63">
        <v>424</v>
      </c>
      <c r="B106" s="65" t="s">
        <v>190</v>
      </c>
      <c r="C106" s="65" t="s">
        <v>177</v>
      </c>
      <c r="D106" s="65" t="s">
        <v>191</v>
      </c>
      <c r="E106" s="67">
        <v>42735</v>
      </c>
      <c r="F106" s="15">
        <v>33032408</v>
      </c>
      <c r="G106" s="16">
        <v>119916</v>
      </c>
      <c r="H106" s="38">
        <v>42737</v>
      </c>
    </row>
    <row r="107" spans="1:8" ht="30" x14ac:dyDescent="0.25">
      <c r="A107" s="64"/>
      <c r="B107" s="66"/>
      <c r="C107" s="66"/>
      <c r="D107" s="66"/>
      <c r="E107" s="68"/>
      <c r="F107" s="15">
        <v>29138257</v>
      </c>
      <c r="G107" s="27" t="s">
        <v>228</v>
      </c>
      <c r="H107" s="38">
        <v>42767</v>
      </c>
    </row>
    <row r="108" spans="1:8" x14ac:dyDescent="0.25">
      <c r="A108" s="63">
        <v>425</v>
      </c>
      <c r="B108" s="65" t="s">
        <v>192</v>
      </c>
      <c r="C108" s="65" t="s">
        <v>47</v>
      </c>
      <c r="D108" s="65" t="s">
        <v>193</v>
      </c>
      <c r="E108" s="67">
        <v>42735</v>
      </c>
      <c r="F108" s="15">
        <v>43713243.939999998</v>
      </c>
      <c r="G108" s="16">
        <v>120216</v>
      </c>
      <c r="H108" s="38">
        <v>42737</v>
      </c>
    </row>
    <row r="109" spans="1:8" ht="45" customHeight="1" x14ac:dyDescent="0.25">
      <c r="A109" s="64"/>
      <c r="B109" s="66"/>
      <c r="C109" s="66"/>
      <c r="D109" s="66"/>
      <c r="E109" s="68"/>
      <c r="F109" s="15">
        <f>2500000+217049537.11</f>
        <v>219549537.11000001</v>
      </c>
      <c r="G109" s="16" t="s">
        <v>230</v>
      </c>
      <c r="H109" s="38">
        <v>42767</v>
      </c>
    </row>
    <row r="110" spans="1:8" ht="30" x14ac:dyDescent="0.25">
      <c r="A110" s="37">
        <v>426</v>
      </c>
      <c r="B110" s="13" t="s">
        <v>194</v>
      </c>
      <c r="C110" s="22" t="s">
        <v>195</v>
      </c>
      <c r="D110" s="28" t="s">
        <v>196</v>
      </c>
      <c r="E110" s="14">
        <v>42735</v>
      </c>
      <c r="F110" s="29">
        <v>24563601.899999999</v>
      </c>
      <c r="G110" s="16">
        <v>120516</v>
      </c>
      <c r="H110" s="38">
        <v>42767</v>
      </c>
    </row>
    <row r="111" spans="1:8" x14ac:dyDescent="0.25">
      <c r="A111" s="63">
        <v>427</v>
      </c>
      <c r="B111" s="65" t="s">
        <v>192</v>
      </c>
      <c r="C111" s="65" t="s">
        <v>47</v>
      </c>
      <c r="D111" s="65" t="s">
        <v>197</v>
      </c>
      <c r="E111" s="67">
        <v>42735</v>
      </c>
      <c r="F111" s="15">
        <v>292469902</v>
      </c>
      <c r="G111" s="16" t="s">
        <v>229</v>
      </c>
      <c r="H111" s="38">
        <v>42737</v>
      </c>
    </row>
    <row r="112" spans="1:8" ht="45" customHeight="1" x14ac:dyDescent="0.25">
      <c r="A112" s="64"/>
      <c r="B112" s="66"/>
      <c r="C112" s="66"/>
      <c r="D112" s="66"/>
      <c r="E112" s="68"/>
      <c r="F112" s="15">
        <v>109257496</v>
      </c>
      <c r="G112" s="16">
        <v>120616</v>
      </c>
      <c r="H112" s="38">
        <v>42767</v>
      </c>
    </row>
    <row r="113" spans="1:8" ht="30.75" thickBot="1" x14ac:dyDescent="0.3">
      <c r="A113" s="40">
        <v>428</v>
      </c>
      <c r="B113" s="41" t="s">
        <v>198</v>
      </c>
      <c r="C113" s="41" t="s">
        <v>199</v>
      </c>
      <c r="D113" s="41" t="s">
        <v>200</v>
      </c>
      <c r="E113" s="42">
        <v>42735</v>
      </c>
      <c r="F113" s="43">
        <f>15262816.64+75206208.16</f>
        <v>90469024.799999997</v>
      </c>
      <c r="G113" s="44" t="s">
        <v>201</v>
      </c>
      <c r="H113" s="45"/>
    </row>
    <row r="115" spans="1:8" x14ac:dyDescent="0.25">
      <c r="F115" s="30"/>
      <c r="G115" s="30"/>
    </row>
    <row r="116" spans="1:8" x14ac:dyDescent="0.25">
      <c r="F116" s="31"/>
      <c r="G116" s="32"/>
    </row>
    <row r="117" spans="1:8" x14ac:dyDescent="0.25">
      <c r="F117" s="31"/>
      <c r="G117" s="30"/>
    </row>
    <row r="118" spans="1:8" x14ac:dyDescent="0.25">
      <c r="F118" s="32"/>
      <c r="G118" s="30"/>
    </row>
    <row r="119" spans="1:8" x14ac:dyDescent="0.25">
      <c r="F119" s="30"/>
      <c r="G119" s="30"/>
    </row>
  </sheetData>
  <autoFilter ref="A1:H113"/>
  <mergeCells count="34">
    <mergeCell ref="A103:A105"/>
    <mergeCell ref="B103:B105"/>
    <mergeCell ref="C103:C105"/>
    <mergeCell ref="E103:E105"/>
    <mergeCell ref="A79:A80"/>
    <mergeCell ref="B79:B80"/>
    <mergeCell ref="C79:C80"/>
    <mergeCell ref="D79:D80"/>
    <mergeCell ref="E79:E80"/>
    <mergeCell ref="D108:D109"/>
    <mergeCell ref="E108:E109"/>
    <mergeCell ref="A106:A107"/>
    <mergeCell ref="B106:B107"/>
    <mergeCell ref="C106:C107"/>
    <mergeCell ref="D106:D107"/>
    <mergeCell ref="E106:E107"/>
    <mergeCell ref="A108:A109"/>
    <mergeCell ref="B108:B109"/>
    <mergeCell ref="C108:C109"/>
    <mergeCell ref="A111:A112"/>
    <mergeCell ref="B111:B112"/>
    <mergeCell ref="C111:C112"/>
    <mergeCell ref="D111:D112"/>
    <mergeCell ref="E111:E112"/>
    <mergeCell ref="A42:A43"/>
    <mergeCell ref="B42:B43"/>
    <mergeCell ref="C42:C43"/>
    <mergeCell ref="D42:D43"/>
    <mergeCell ref="E42:E43"/>
    <mergeCell ref="A40:A41"/>
    <mergeCell ref="B40:B41"/>
    <mergeCell ref="C40:C41"/>
    <mergeCell ref="E40:E41"/>
    <mergeCell ref="D40:D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22" workbookViewId="0">
      <selection activeCell="C28" sqref="C28"/>
    </sheetView>
  </sheetViews>
  <sheetFormatPr baseColWidth="10" defaultRowHeight="15" x14ac:dyDescent="0.25"/>
  <cols>
    <col min="1" max="1" width="11.42578125" style="11"/>
    <col min="2" max="2" width="19.5703125" style="11" customWidth="1"/>
    <col min="3" max="3" width="27.85546875" style="50" customWidth="1"/>
    <col min="4" max="4" width="18" style="50" customWidth="1"/>
    <col min="5" max="5" width="18.7109375" style="11" customWidth="1"/>
    <col min="6" max="6" width="16.85546875" style="11" customWidth="1"/>
    <col min="7" max="7" width="18.28515625" style="11" customWidth="1"/>
    <col min="8" max="8" width="20.42578125" style="11" customWidth="1"/>
    <col min="9" max="16384" width="11.42578125" style="11"/>
  </cols>
  <sheetData>
    <row r="1" spans="1:8" ht="30" x14ac:dyDescent="0.25">
      <c r="A1" s="33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61" t="s">
        <v>5</v>
      </c>
      <c r="G1" s="62" t="s">
        <v>6</v>
      </c>
      <c r="H1" s="36" t="s">
        <v>203</v>
      </c>
    </row>
    <row r="2" spans="1:8" x14ac:dyDescent="0.25">
      <c r="A2" s="51">
        <v>60</v>
      </c>
      <c r="B2" s="6" t="s">
        <v>206</v>
      </c>
      <c r="C2" s="1" t="s">
        <v>20</v>
      </c>
      <c r="D2" s="1" t="s">
        <v>207</v>
      </c>
      <c r="E2" s="8">
        <v>42711</v>
      </c>
      <c r="F2" s="9">
        <v>5095000</v>
      </c>
      <c r="G2" s="46">
        <v>90916</v>
      </c>
      <c r="H2" s="52">
        <v>42723</v>
      </c>
    </row>
    <row r="3" spans="1:8" x14ac:dyDescent="0.25">
      <c r="A3" s="51">
        <v>61</v>
      </c>
      <c r="B3" s="1" t="s">
        <v>28</v>
      </c>
      <c r="C3" s="1" t="s">
        <v>29</v>
      </c>
      <c r="D3" s="47">
        <v>71</v>
      </c>
      <c r="E3" s="8">
        <v>42711</v>
      </c>
      <c r="F3" s="10">
        <v>170000</v>
      </c>
      <c r="G3" s="48">
        <v>91016</v>
      </c>
      <c r="H3" s="52">
        <v>42723</v>
      </c>
    </row>
    <row r="4" spans="1:8" ht="45" x14ac:dyDescent="0.25">
      <c r="A4" s="51">
        <v>62</v>
      </c>
      <c r="B4" s="6" t="s">
        <v>22</v>
      </c>
      <c r="C4" s="1" t="s">
        <v>23</v>
      </c>
      <c r="D4" s="1" t="s">
        <v>208</v>
      </c>
      <c r="E4" s="8">
        <v>42711</v>
      </c>
      <c r="F4" s="10">
        <f>960000+969400+440000+205400+416000+260000+9000000+3565000+144000</f>
        <v>15959800</v>
      </c>
      <c r="G4" s="5">
        <v>91116</v>
      </c>
      <c r="H4" s="52">
        <v>42723</v>
      </c>
    </row>
    <row r="5" spans="1:8" ht="90" x14ac:dyDescent="0.25">
      <c r="A5" s="51">
        <v>63</v>
      </c>
      <c r="B5" s="6" t="s">
        <v>25</v>
      </c>
      <c r="C5" s="1" t="s">
        <v>26</v>
      </c>
      <c r="D5" s="1" t="s">
        <v>209</v>
      </c>
      <c r="E5" s="8">
        <v>42711</v>
      </c>
      <c r="F5" s="10">
        <v>69527200</v>
      </c>
      <c r="G5" s="48">
        <v>91216</v>
      </c>
      <c r="H5" s="52">
        <v>42723</v>
      </c>
    </row>
    <row r="6" spans="1:8" ht="30" x14ac:dyDescent="0.25">
      <c r="A6" s="51">
        <v>64</v>
      </c>
      <c r="B6" s="1" t="s">
        <v>56</v>
      </c>
      <c r="C6" s="1" t="s">
        <v>57</v>
      </c>
      <c r="D6" s="1">
        <v>265</v>
      </c>
      <c r="E6" s="8">
        <v>42711</v>
      </c>
      <c r="F6" s="2">
        <v>50000000</v>
      </c>
      <c r="G6" s="4">
        <v>91316</v>
      </c>
      <c r="H6" s="53">
        <v>42723</v>
      </c>
    </row>
    <row r="7" spans="1:8" x14ac:dyDescent="0.25">
      <c r="A7" s="51">
        <v>65</v>
      </c>
      <c r="B7" s="1" t="s">
        <v>40</v>
      </c>
      <c r="C7" s="1" t="s">
        <v>41</v>
      </c>
      <c r="D7" s="1">
        <v>924</v>
      </c>
      <c r="E7" s="8">
        <v>42717</v>
      </c>
      <c r="F7" s="9">
        <v>853231.91</v>
      </c>
      <c r="G7" s="46">
        <v>92516</v>
      </c>
      <c r="H7" s="52">
        <v>42723</v>
      </c>
    </row>
    <row r="8" spans="1:8" ht="45" x14ac:dyDescent="0.25">
      <c r="A8" s="51">
        <v>66</v>
      </c>
      <c r="B8" s="6" t="s">
        <v>22</v>
      </c>
      <c r="C8" s="1" t="s">
        <v>23</v>
      </c>
      <c r="D8" s="1" t="s">
        <v>210</v>
      </c>
      <c r="E8" s="8">
        <v>42718</v>
      </c>
      <c r="F8" s="10">
        <f>2254950+1002400+506500</f>
        <v>3763850</v>
      </c>
      <c r="G8" s="5">
        <v>94016</v>
      </c>
      <c r="H8" s="52">
        <v>42731</v>
      </c>
    </row>
    <row r="9" spans="1:8" x14ac:dyDescent="0.25">
      <c r="A9" s="51">
        <v>67</v>
      </c>
      <c r="B9" s="1" t="s">
        <v>211</v>
      </c>
      <c r="C9" s="1" t="s">
        <v>146</v>
      </c>
      <c r="D9" s="1">
        <v>1457</v>
      </c>
      <c r="E9" s="8">
        <v>42718</v>
      </c>
      <c r="F9" s="10">
        <v>1432638</v>
      </c>
      <c r="G9" s="48">
        <v>94116</v>
      </c>
      <c r="H9" s="52">
        <v>42731</v>
      </c>
    </row>
    <row r="10" spans="1:8" ht="30" x14ac:dyDescent="0.25">
      <c r="A10" s="51">
        <v>68</v>
      </c>
      <c r="B10" s="1" t="s">
        <v>56</v>
      </c>
      <c r="C10" s="1" t="s">
        <v>57</v>
      </c>
      <c r="D10" s="1">
        <v>268</v>
      </c>
      <c r="E10" s="8">
        <v>42718</v>
      </c>
      <c r="F10" s="2">
        <v>79999976.060000002</v>
      </c>
      <c r="G10" s="4">
        <v>95016</v>
      </c>
      <c r="H10" s="53">
        <v>42731</v>
      </c>
    </row>
    <row r="11" spans="1:8" ht="30" x14ac:dyDescent="0.25">
      <c r="A11" s="51">
        <v>69</v>
      </c>
      <c r="B11" s="6" t="s">
        <v>17</v>
      </c>
      <c r="C11" s="1" t="s">
        <v>212</v>
      </c>
      <c r="D11" s="1" t="s">
        <v>213</v>
      </c>
      <c r="E11" s="8">
        <v>42718</v>
      </c>
      <c r="F11" s="10">
        <v>11048507.699999999</v>
      </c>
      <c r="G11" s="4">
        <v>95116</v>
      </c>
      <c r="H11" s="52">
        <v>42731</v>
      </c>
    </row>
    <row r="12" spans="1:8" x14ac:dyDescent="0.25">
      <c r="A12" s="51">
        <v>70</v>
      </c>
      <c r="B12" s="6" t="s">
        <v>214</v>
      </c>
      <c r="C12" s="1" t="s">
        <v>215</v>
      </c>
      <c r="D12" s="1">
        <v>123599</v>
      </c>
      <c r="E12" s="8">
        <v>42720</v>
      </c>
      <c r="F12" s="9">
        <v>3100000</v>
      </c>
      <c r="G12" s="48">
        <v>104616</v>
      </c>
      <c r="H12" s="52">
        <v>42731</v>
      </c>
    </row>
    <row r="13" spans="1:8" ht="30" x14ac:dyDescent="0.25">
      <c r="A13" s="51">
        <v>71</v>
      </c>
      <c r="B13" s="1" t="s">
        <v>102</v>
      </c>
      <c r="C13" s="1" t="s">
        <v>103</v>
      </c>
      <c r="D13" s="1">
        <v>56097</v>
      </c>
      <c r="E13" s="8">
        <v>42720</v>
      </c>
      <c r="F13" s="10">
        <v>366039</v>
      </c>
      <c r="G13" s="48">
        <v>105616</v>
      </c>
      <c r="H13" s="52">
        <v>42731</v>
      </c>
    </row>
    <row r="14" spans="1:8" ht="60" x14ac:dyDescent="0.25">
      <c r="A14" s="51">
        <v>72</v>
      </c>
      <c r="B14" s="1" t="s">
        <v>77</v>
      </c>
      <c r="C14" s="1" t="s">
        <v>78</v>
      </c>
      <c r="D14" s="1">
        <v>2396</v>
      </c>
      <c r="E14" s="8">
        <v>42720</v>
      </c>
      <c r="F14" s="2">
        <v>3413034</v>
      </c>
      <c r="G14" s="4">
        <v>105716</v>
      </c>
      <c r="H14" s="53">
        <v>42731</v>
      </c>
    </row>
    <row r="15" spans="1:8" x14ac:dyDescent="0.25">
      <c r="A15" s="51">
        <v>73</v>
      </c>
      <c r="B15" s="1" t="s">
        <v>28</v>
      </c>
      <c r="C15" s="1" t="s">
        <v>29</v>
      </c>
      <c r="D15" s="47">
        <v>79</v>
      </c>
      <c r="E15" s="8">
        <v>42723</v>
      </c>
      <c r="F15" s="10">
        <v>429884</v>
      </c>
      <c r="G15" s="48">
        <v>105816</v>
      </c>
      <c r="H15" s="52">
        <v>42731</v>
      </c>
    </row>
    <row r="16" spans="1:8" ht="45" x14ac:dyDescent="0.25">
      <c r="A16" s="51">
        <v>74</v>
      </c>
      <c r="B16" s="6" t="s">
        <v>216</v>
      </c>
      <c r="C16" s="1" t="s">
        <v>217</v>
      </c>
      <c r="D16" s="1" t="s">
        <v>218</v>
      </c>
      <c r="E16" s="8">
        <v>42723</v>
      </c>
      <c r="F16" s="10">
        <v>1997944</v>
      </c>
      <c r="G16" s="48">
        <v>105916</v>
      </c>
      <c r="H16" s="52">
        <v>42731</v>
      </c>
    </row>
    <row r="17" spans="1:8" ht="45" x14ac:dyDescent="0.25">
      <c r="A17" s="51">
        <v>75</v>
      </c>
      <c r="B17" s="1" t="s">
        <v>71</v>
      </c>
      <c r="C17" s="1" t="s">
        <v>72</v>
      </c>
      <c r="D17" s="1" t="s">
        <v>219</v>
      </c>
      <c r="E17" s="8">
        <v>42723</v>
      </c>
      <c r="F17" s="2">
        <f>296960+331064</f>
        <v>628024</v>
      </c>
      <c r="G17" s="4" t="s">
        <v>220</v>
      </c>
      <c r="H17" s="53">
        <v>42731</v>
      </c>
    </row>
    <row r="18" spans="1:8" ht="45" x14ac:dyDescent="0.25">
      <c r="A18" s="51">
        <v>76</v>
      </c>
      <c r="B18" s="6" t="s">
        <v>22</v>
      </c>
      <c r="C18" s="1" t="s">
        <v>23</v>
      </c>
      <c r="D18" s="1" t="s">
        <v>221</v>
      </c>
      <c r="E18" s="8">
        <v>42724</v>
      </c>
      <c r="F18" s="10">
        <f>584000+2400000+3510900</f>
        <v>6494900</v>
      </c>
      <c r="G18" s="5">
        <v>108216</v>
      </c>
      <c r="H18" s="52">
        <v>42731</v>
      </c>
    </row>
    <row r="19" spans="1:8" x14ac:dyDescent="0.25">
      <c r="A19" s="51">
        <v>77</v>
      </c>
      <c r="B19" s="6" t="s">
        <v>25</v>
      </c>
      <c r="C19" s="1" t="s">
        <v>26</v>
      </c>
      <c r="D19" s="1">
        <v>1652</v>
      </c>
      <c r="E19" s="8">
        <v>42724</v>
      </c>
      <c r="F19" s="10">
        <v>8703000</v>
      </c>
      <c r="G19" s="48">
        <v>108316</v>
      </c>
      <c r="H19" s="52">
        <v>42731</v>
      </c>
    </row>
    <row r="20" spans="1:8" x14ac:dyDescent="0.25">
      <c r="A20" s="51">
        <v>79</v>
      </c>
      <c r="B20" s="1" t="s">
        <v>96</v>
      </c>
      <c r="C20" s="7" t="s">
        <v>97</v>
      </c>
      <c r="D20" s="49" t="s">
        <v>222</v>
      </c>
      <c r="E20" s="3">
        <v>42726</v>
      </c>
      <c r="F20" s="9">
        <v>1471526</v>
      </c>
      <c r="G20" s="4">
        <v>111216</v>
      </c>
      <c r="H20" s="52">
        <v>42732</v>
      </c>
    </row>
    <row r="21" spans="1:8" ht="30" x14ac:dyDescent="0.25">
      <c r="A21" s="51">
        <v>80</v>
      </c>
      <c r="B21" s="6" t="s">
        <v>22</v>
      </c>
      <c r="C21" s="1" t="s">
        <v>23</v>
      </c>
      <c r="D21" s="1" t="s">
        <v>223</v>
      </c>
      <c r="E21" s="8">
        <v>42732</v>
      </c>
      <c r="F21" s="10">
        <v>9104000</v>
      </c>
      <c r="G21" s="5">
        <v>115916</v>
      </c>
      <c r="H21" s="52">
        <v>42737</v>
      </c>
    </row>
    <row r="22" spans="1:8" x14ac:dyDescent="0.25">
      <c r="A22" s="51">
        <v>81</v>
      </c>
      <c r="B22" s="6" t="s">
        <v>25</v>
      </c>
      <c r="C22" s="1" t="s">
        <v>26</v>
      </c>
      <c r="D22" s="1">
        <v>1660</v>
      </c>
      <c r="E22" s="8">
        <v>42732</v>
      </c>
      <c r="F22" s="10">
        <v>1757600</v>
      </c>
      <c r="G22" s="48">
        <v>116016</v>
      </c>
      <c r="H22" s="52">
        <v>42737</v>
      </c>
    </row>
    <row r="23" spans="1:8" x14ac:dyDescent="0.25">
      <c r="A23" s="51">
        <v>82</v>
      </c>
      <c r="B23" s="1" t="s">
        <v>40</v>
      </c>
      <c r="C23" s="1" t="s">
        <v>41</v>
      </c>
      <c r="D23" s="1">
        <v>968</v>
      </c>
      <c r="E23" s="8">
        <v>42732</v>
      </c>
      <c r="F23" s="9">
        <v>144933.79999999999</v>
      </c>
      <c r="G23" s="46">
        <v>116116</v>
      </c>
      <c r="H23" s="52">
        <v>42737</v>
      </c>
    </row>
    <row r="24" spans="1:8" ht="45" x14ac:dyDescent="0.25">
      <c r="A24" s="51">
        <v>83</v>
      </c>
      <c r="B24" s="6" t="s">
        <v>145</v>
      </c>
      <c r="C24" s="1" t="s">
        <v>146</v>
      </c>
      <c r="D24" s="1" t="s">
        <v>224</v>
      </c>
      <c r="E24" s="8">
        <v>42733</v>
      </c>
      <c r="F24" s="10">
        <v>4424073</v>
      </c>
      <c r="G24" s="48">
        <v>116316</v>
      </c>
      <c r="H24" s="52">
        <v>42737</v>
      </c>
    </row>
    <row r="25" spans="1:8" x14ac:dyDescent="0.25">
      <c r="A25" s="51">
        <v>84</v>
      </c>
      <c r="B25" s="6" t="s">
        <v>25</v>
      </c>
      <c r="C25" s="1" t="s">
        <v>26</v>
      </c>
      <c r="D25" s="1">
        <v>1669</v>
      </c>
      <c r="E25" s="8">
        <v>42733</v>
      </c>
      <c r="F25" s="10">
        <v>3005600</v>
      </c>
      <c r="G25" s="48">
        <v>116916</v>
      </c>
      <c r="H25" s="52">
        <v>42737</v>
      </c>
    </row>
    <row r="26" spans="1:8" ht="30" x14ac:dyDescent="0.25">
      <c r="A26" s="51">
        <v>85</v>
      </c>
      <c r="B26" s="6" t="s">
        <v>22</v>
      </c>
      <c r="C26" s="1" t="s">
        <v>23</v>
      </c>
      <c r="D26" s="1">
        <v>1283</v>
      </c>
      <c r="E26" s="8">
        <v>42734</v>
      </c>
      <c r="F26" s="10">
        <v>840500</v>
      </c>
      <c r="G26" s="5">
        <v>117116</v>
      </c>
      <c r="H26" s="52">
        <v>42737</v>
      </c>
    </row>
    <row r="27" spans="1:8" x14ac:dyDescent="0.25">
      <c r="A27" s="51">
        <v>86</v>
      </c>
      <c r="B27" s="1" t="s">
        <v>225</v>
      </c>
      <c r="C27" s="1" t="s">
        <v>226</v>
      </c>
      <c r="D27" s="1">
        <v>15259</v>
      </c>
      <c r="E27" s="3">
        <v>42735</v>
      </c>
      <c r="F27" s="2">
        <v>7056000</v>
      </c>
      <c r="G27" s="4">
        <v>120116</v>
      </c>
      <c r="H27" s="53">
        <v>42737</v>
      </c>
    </row>
    <row r="28" spans="1:8" ht="30.75" thickBot="1" x14ac:dyDescent="0.3">
      <c r="A28" s="54">
        <v>87</v>
      </c>
      <c r="B28" s="55" t="s">
        <v>194</v>
      </c>
      <c r="C28" s="55" t="s">
        <v>195</v>
      </c>
      <c r="D28" s="56" t="s">
        <v>227</v>
      </c>
      <c r="E28" s="57">
        <v>42735</v>
      </c>
      <c r="F28" s="58">
        <v>10627029.35</v>
      </c>
      <c r="G28" s="59">
        <v>120916</v>
      </c>
      <c r="H28" s="60">
        <v>42737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 GENERALES MEVAL</vt:lpstr>
      <vt:lpstr>BIENESTAR RECURSO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2017-01-24T15:50:37Z</dcterms:modified>
</cp:coreProperties>
</file>